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C:\Users\06861733\Desktop\"/>
    </mc:Choice>
  </mc:AlternateContent>
  <xr:revisionPtr revIDLastSave="0" documentId="13_ncr:1_{C8104860-182F-4DCA-999C-7B65C7059C52}" xr6:coauthVersionLast="47" xr6:coauthVersionMax="47" xr10:uidLastSave="{00000000-0000-0000-0000-000000000000}"/>
  <bookViews>
    <workbookView xWindow="5475" yWindow="-13980" windowWidth="19185" windowHeight="12210" tabRatio="898" xr2:uid="{00000000-000D-0000-FFFF-FFFF00000000}"/>
  </bookViews>
  <sheets>
    <sheet name="添付書類一覧表（ＧＨ)" sheetId="108" r:id="rId1"/>
    <sheet name="勤務形態一覧表" sheetId="102" r:id="rId2"/>
    <sheet name="シフト記号票" sheetId="103" r:id="rId3"/>
    <sheet name="様式1-3 サービス提供体制強化加算届出書" sheetId="109" r:id="rId4"/>
    <sheet name="参考計算書（Ａ）有資格者の割合の計算用" sheetId="11" r:id="rId5"/>
    <sheet name="参考計算書（Ｂ）勤続７年以上職員の割合の計算用" sheetId="12" r:id="rId6"/>
    <sheet name="参考計算書（Ｃ）常勤職員の割合の計算用" sheetId="13" r:id="rId7"/>
    <sheet name="様式7　高齢者施設等感染対策向上に係る届出書" sheetId="95" r:id="rId8"/>
    <sheet name="様式13　看取り看護加算に係る届出書（ＧＨ）" sheetId="82" r:id="rId9"/>
    <sheet name="様式15　認知症専門ケア加算に係る届出書（ＧＨ）" sheetId="85" r:id="rId10"/>
    <sheet name="様式20　夜間支援体制加算に係る届出書（ＧＨ）" sheetId="90" r:id="rId11"/>
    <sheet name="様式21‐1　医療連携体制加算（Ⅰ）に係る届出書（ＧＨ）" sheetId="91" r:id="rId12"/>
    <sheet name="様式21‐2　医療連携体制加算（Ⅱ）に係る届出書（ＧＨ）" sheetId="92" r:id="rId13"/>
    <sheet name="様式23　認知症チームケア推進加算に係る届出書" sheetId="96" r:id="rId14"/>
    <sheet name="様式24　生産性向上推進体制加算に係る届出書" sheetId="97" r:id="rId15"/>
  </sheets>
  <externalReferences>
    <externalReference r:id="rId16"/>
    <externalReference r:id="rId17"/>
    <externalReference r:id="rId18"/>
  </externalReferences>
  <definedNames>
    <definedName name="ｋ" localSheetId="3">#N/A</definedName>
    <definedName name="ｋ" localSheetId="8">#N/A</definedName>
    <definedName name="ｋ" localSheetId="9">#N/A</definedName>
    <definedName name="ｋ" localSheetId="10">#N/A</definedName>
    <definedName name="ｋ" localSheetId="13">#N/A</definedName>
    <definedName name="ｋ" localSheetId="14">#N/A</definedName>
    <definedName name="ｋ" localSheetId="7">#N/A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'添付書類一覧表（ＧＨ)'!$A$1:$D$48</definedName>
    <definedName name="_xlnm.Print_Area" localSheetId="3">'様式1-3 サービス提供体制強化加算届出書'!$A$1:$AD$58</definedName>
    <definedName name="_xlnm.Print_Area" localSheetId="8">'様式13　看取り看護加算に係る届出書（ＧＨ）'!$A$1:$Y$26</definedName>
    <definedName name="_xlnm.Print_Area" localSheetId="9">'様式15　認知症専門ケア加算に係る届出書（ＧＨ）'!$A$1:$AF$70</definedName>
    <definedName name="_xlnm.Print_Area" localSheetId="10">'様式20　夜間支援体制加算に係る届出書（ＧＨ）'!$A$1:$AA$54</definedName>
    <definedName name="_xlnm.Print_Area" localSheetId="11">'様式21‐1　医療連携体制加算（Ⅰ）に係る届出書（ＧＨ）'!$A$1:$Y$36</definedName>
    <definedName name="_xlnm.Print_Area" localSheetId="12">'様式21‐2　医療連携体制加算（Ⅱ）に係る届出書（ＧＨ）'!$A$1:$Y$30</definedName>
    <definedName name="_xlnm.Print_Area" localSheetId="7">'様式7　高齢者施設等感染対策向上に係る届出書'!$A$1:$AI$52</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8">#N/A</definedName>
    <definedName name="サービス名" localSheetId="9">#N/A</definedName>
    <definedName name="サービス名" localSheetId="10">#N/A</definedName>
    <definedName name="サービス名" localSheetId="13">#N/A</definedName>
    <definedName name="サービス名" localSheetId="14">#N/A</definedName>
    <definedName name="サービス名" localSheetId="7">#N/A</definedName>
    <definedName name="サービス名">#REF!</definedName>
    <definedName name="サービス名称" localSheetId="3">#N/A</definedName>
    <definedName name="サービス名称" localSheetId="8">#N/A</definedName>
    <definedName name="サービス名称" localSheetId="9">#N/A</definedName>
    <definedName name="サービス名称" localSheetId="10">#N/A</definedName>
    <definedName name="サービス名称" localSheetId="13">#N/A</definedName>
    <definedName name="サービス名称" localSheetId="14">#N/A</definedName>
    <definedName name="サービス名称" localSheetId="7">#N/A</definedName>
    <definedName name="サービス名称">#REF!</definedName>
    <definedName name="だだ" localSheetId="3">#N/A</definedName>
    <definedName name="だだ" localSheetId="8">#N/A</definedName>
    <definedName name="だだ" localSheetId="9">#N/A</definedName>
    <definedName name="だだ" localSheetId="10">#N/A</definedName>
    <definedName name="だだ" localSheetId="13">#N/A</definedName>
    <definedName name="だだ" localSheetId="14">#N/A</definedName>
    <definedName name="だだ" localSheetId="7">#N/A</definedName>
    <definedName name="だだ">#REF!</definedName>
    <definedName name="っっｄ">#N/A</definedName>
    <definedName name="っっｋ" localSheetId="3">#N/A</definedName>
    <definedName name="っっｋ" localSheetId="8">#N/A</definedName>
    <definedName name="っっｋ" localSheetId="9">#N/A</definedName>
    <definedName name="っっｋ" localSheetId="10">#N/A</definedName>
    <definedName name="っっｋ" localSheetId="13">#N/A</definedName>
    <definedName name="っっｋ" localSheetId="14">#N/A</definedName>
    <definedName name="っっｋ" localSheetId="7">#N/A</definedName>
    <definedName name="っっｋ">#REF!</definedName>
    <definedName name="っっっっｌ" localSheetId="3">#N/A</definedName>
    <definedName name="っっっっｌ" localSheetId="8">#N/A</definedName>
    <definedName name="っっっっｌ" localSheetId="9">#N/A</definedName>
    <definedName name="っっっっｌ" localSheetId="10">#N/A</definedName>
    <definedName name="っっっっｌ" localSheetId="13">#N/A</definedName>
    <definedName name="っっっっｌ" localSheetId="14">#N/A</definedName>
    <definedName name="っっっっｌ" localSheetId="7">#N/A</definedName>
    <definedName name="っっっっｌ">#REF!</definedName>
    <definedName name="確認" localSheetId="3">#N/A</definedName>
    <definedName name="確認" localSheetId="8">#N/A</definedName>
    <definedName name="確認" localSheetId="9">#N/A</definedName>
    <definedName name="確認" localSheetId="10">#N/A</definedName>
    <definedName name="確認" localSheetId="13">#N/A</definedName>
    <definedName name="確認" localSheetId="14">#N/A</definedName>
    <definedName name="確認" localSheetId="7">#N/A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96" l="1"/>
  <c r="T21" i="96"/>
  <c r="U24" i="85"/>
  <c r="T24" i="85"/>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Q11" i="102"/>
  <c r="AO11" i="102"/>
  <c r="AN11" i="102"/>
  <c r="AG11" i="102"/>
  <c r="AF11" i="102"/>
  <c r="AE11" i="102"/>
  <c r="AC11" i="102"/>
  <c r="AB11" i="102"/>
  <c r="U11" i="102"/>
  <c r="T11" i="102"/>
  <c r="S11" i="102"/>
  <c r="Q11" i="102"/>
  <c r="P11" i="102"/>
  <c r="AQ10" i="102"/>
  <c r="AP10" i="102"/>
  <c r="AP11" i="102" s="1"/>
  <c r="AO10" i="102"/>
  <c r="AN10" i="102"/>
  <c r="AM10" i="102"/>
  <c r="AM11" i="102" s="1"/>
  <c r="AL10" i="102"/>
  <c r="AL11" i="102" s="1"/>
  <c r="AK10" i="102"/>
  <c r="AK11" i="102" s="1"/>
  <c r="AJ10" i="102"/>
  <c r="AJ11" i="102" s="1"/>
  <c r="AI10" i="102"/>
  <c r="AI11" i="102" s="1"/>
  <c r="AH10" i="102"/>
  <c r="AH11" i="102" s="1"/>
  <c r="AG10" i="102"/>
  <c r="AF10" i="102"/>
  <c r="AE10" i="102"/>
  <c r="AD10" i="102"/>
  <c r="AD11" i="102" s="1"/>
  <c r="AC10" i="102"/>
  <c r="AB10" i="102"/>
  <c r="AA10" i="102"/>
  <c r="AA11" i="102" s="1"/>
  <c r="Z10" i="102"/>
  <c r="Z11" i="102" s="1"/>
  <c r="Y10" i="102"/>
  <c r="Y11" i="102" s="1"/>
  <c r="X10" i="102"/>
  <c r="X11" i="102" s="1"/>
  <c r="W10" i="102"/>
  <c r="W11" i="102" s="1"/>
  <c r="V10" i="102"/>
  <c r="V11" i="102" s="1"/>
  <c r="U10" i="102"/>
  <c r="T10" i="102"/>
  <c r="S10" i="102"/>
  <c r="R10" i="102"/>
  <c r="R11" i="102" s="1"/>
  <c r="Q10" i="102"/>
  <c r="P10" i="102"/>
  <c r="AT9" i="102"/>
  <c r="AT10" i="102" s="1"/>
  <c r="AT11" i="102" s="1"/>
  <c r="AS9" i="102"/>
  <c r="AS10" i="102" s="1"/>
  <c r="AS11" i="102" s="1"/>
  <c r="AR9" i="102"/>
  <c r="AR10" i="102" s="1"/>
  <c r="AR11" i="102" s="1"/>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<sst xmlns="http://schemas.openxmlformats.org/spreadsheetml/2006/main" count="1835" uniqueCount="611">
  <si>
    <t>(イ)÷【A】　＝</t>
  </si>
  <si>
    <t>8)</t>
  </si>
  <si>
    <t>1)</t>
  </si>
  <si>
    <t>【A】</t>
  </si>
  <si>
    <t>(ァ)÷【Ａ】　＝</t>
  </si>
  <si>
    <t>8月</t>
  </si>
  <si>
    <t>常勤職員が４週に勤務する時間数</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</si>
  <si>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</si>
  <si>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</si>
  <si>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</si>
  <si>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</si>
  <si>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</si>
  <si>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２　認知症専門ケア加算（Ⅱ）</t>
  </si>
  <si>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</si>
  <si>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</si>
  <si>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</si>
  <si>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</si>
  <si>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</si>
  <si>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</si>
  <si>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</si>
  <si>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</si>
  <si>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</si>
  <si>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</si>
  <si>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</si>
  <si>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</si>
  <si>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</si>
  <si>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</si>
  <si>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</si>
  <si>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</si>
  <si>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</si>
  <si>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</si>
  <si>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</si>
  <si>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</si>
  <si>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</si>
  <si>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</si>
  <si>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</si>
  <si>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</si>
  <si>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</si>
  <si>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</si>
  <si>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</si>
  <si>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</si>
  <si>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異動等区分</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</si>
  <si>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</si>
  <si>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</si>
  <si>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</si>
  <si>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</si>
  <si>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</si>
  <si>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</si>
  <si>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</si>
  <si>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</si>
  <si>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</si>
  <si>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</si>
  <si>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</si>
  <si>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</si>
  <si>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</si>
  <si>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</si>
  <si>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</si>
  <si>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</si>
  <si>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</si>
  <si>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</si>
  <si>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</si>
  <si>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</si>
  <si>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</si>
  <si>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</si>
  <si>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</si>
  <si>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</si>
  <si>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</si>
  <si>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</si>
  <si>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</si>
  <si>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</si>
  <si>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</si>
  <si>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</si>
  <si>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</si>
  <si>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</si>
  <si>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</si>
  <si>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①日本看護協会認定看護師教育課程「認知症看護」の研修</t>
  </si>
  <si>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</si>
  <si>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</si>
  <si>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</si>
  <si>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</si>
  <si>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すること。</t>
  </si>
  <si>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</si>
  <si>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</si>
  <si>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</si>
  <si>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</si>
  <si>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</si>
  <si>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届出項目</t>
  </si>
  <si>
    <t>の割合が50％以上である</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</si>
  <si>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</si>
  <si>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</si>
  <si>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</si>
  <si>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</si>
  <si>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</si>
  <si>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</si>
  <si>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</si>
  <si>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備考３</t>
    <phoneticPr fontId="33"/>
  </si>
  <si>
    <t>備考２</t>
    <phoneticPr fontId="3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</si>
  <si>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3"/>
  </si>
  <si>
    <t>備考１</t>
    <rPh sb="0" eb="2">
      <t>ビコウ</t>
    </rPh>
    <phoneticPr fontId="33"/>
  </si>
  <si>
    <t>・</t>
    <phoneticPr fontId="33"/>
  </si>
  <si>
    <t>人</t>
    <rPh sb="0" eb="1">
      <t>ニン</t>
    </rPh>
    <phoneticPr fontId="33"/>
  </si>
  <si>
    <t>②</t>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</si>
  <si>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</si>
  <si>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</si>
  <si>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</si>
  <si>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</si>
  <si>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</si>
  <si>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</si>
  <si>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</si>
  <si>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t>③</t>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</si>
  <si>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</si>
  <si>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</si>
  <si>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介護福祉士等の
状況</t>
    <rPh sb="0" eb="2">
      <t>カイゴ</t>
    </rPh>
    <rPh sb="2" eb="5">
      <t>フクシシ</t>
    </rPh>
    <rPh sb="5" eb="6">
      <t>トウ</t>
    </rPh>
    <rPh sb="8" eb="10">
      <t>ジョウキョウ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</si>
  <si>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</si>
  <si>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</si>
  <si>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</si>
  <si>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</si>
  <si>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</si>
  <si>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</si>
  <si>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</si>
  <si>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</si>
  <si>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</si>
  <si>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</si>
  <si>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</si>
  <si>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</si>
  <si>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</si>
  <si>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</si>
  <si>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</si>
  <si>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</si>
  <si>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</si>
  <si>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</si>
  <si>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</si>
  <si>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要件を満たすことが分かる根拠書類を準備し、指定権者からの求めがあった場合には、速やかに提出すること。</t>
    <phoneticPr fontId="33"/>
  </si>
  <si>
    <t>備考</t>
    <rPh sb="0" eb="2">
      <t>ビコウ</t>
    </rPh>
    <phoneticPr fontId="33"/>
  </si>
  <si>
    <t>①に占める②の割合が50％以上</t>
    <rPh sb="2" eb="3">
      <t>シ</t>
    </rPh>
    <rPh sb="7" eb="9">
      <t>ワリアイ</t>
    </rPh>
    <rPh sb="13" eb="15">
      <t>イジョウ</t>
    </rPh>
    <phoneticPr fontId="33"/>
  </si>
  <si>
    <t>①に占める②の割合が70％以上</t>
    <rPh sb="2" eb="3">
      <t>シ</t>
    </rPh>
    <rPh sb="7" eb="9">
      <t>ワリアイ</t>
    </rPh>
    <rPh sb="13" eb="15">
      <t>イジョウ</t>
    </rPh>
    <phoneticPr fontId="33"/>
  </si>
  <si>
    <t>常勤職員の
状況</t>
    <rPh sb="0" eb="2">
      <t>ジョウキン</t>
    </rPh>
    <rPh sb="2" eb="4">
      <t>ショクイン</t>
    </rPh>
    <rPh sb="6" eb="8">
      <t>ジョウキョウ</t>
    </rPh>
    <phoneticPr fontId="3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</si>
  <si>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3"/>
  </si>
  <si>
    <t>異動等区分</t>
    <phoneticPr fontId="33"/>
  </si>
  <si>
    <t>届 出 項 目</t>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</si>
  <si>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</si>
  <si>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</si>
  <si>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</si>
  <si>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月</t>
    <rPh sb="0" eb="1">
      <t>ガツ</t>
    </rPh>
    <phoneticPr fontId="33"/>
  </si>
  <si>
    <t>事業所番号</t>
    <rPh sb="0" eb="3">
      <t>ジギョウショ</t>
    </rPh>
    <rPh sb="3" eb="5">
      <t>バンゴウ</t>
    </rPh>
    <phoneticPr fontId="33"/>
  </si>
  <si>
    <t>％</t>
    <phoneticPr fontId="33"/>
  </si>
  <si>
    <t>③　②÷①×100</t>
    <phoneticPr fontId="33"/>
  </si>
  <si>
    <t>人</t>
    <rPh sb="0" eb="1">
      <t>ヒト</t>
    </rPh>
    <phoneticPr fontId="33"/>
  </si>
  <si>
    <t>※</t>
    <phoneticPr fontId="33"/>
  </si>
  <si>
    <t>→</t>
    <phoneticPr fontId="33"/>
  </si>
  <si>
    <t>事 業 所 名</t>
    <phoneticPr fontId="33"/>
  </si>
  <si>
    <t>備考</t>
    <phoneticPr fontId="3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</si>
  <si>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</si>
  <si>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3"/>
  </si>
  <si>
    <t>⑤</t>
    <phoneticPr fontId="33"/>
  </si>
  <si>
    <t>看取りに関する職員研修を行っている。</t>
    <rPh sb="0" eb="2">
      <t>ミト</t>
    </rPh>
    <rPh sb="4" eb="5">
      <t>カン</t>
    </rPh>
    <rPh sb="7" eb="9">
      <t>ショクイン</t>
    </rPh>
    <rPh sb="9" eb="11">
      <t>ケンシュウ</t>
    </rPh>
    <rPh sb="12" eb="13">
      <t>オコナ</t>
    </rPh>
    <phoneticPr fontId="3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</si>
  <si>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</si>
  <si>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3"/>
  </si>
  <si>
    <t>医療連携体制加算（Ⅰ）イ～（Ⅰ）ハのいずれかを算定している。</t>
    <phoneticPr fontId="33"/>
  </si>
  <si>
    <t>看取り介護加算に係る届出内容</t>
    <rPh sb="0" eb="2">
      <t>ミト</t>
    </rPh>
    <rPh sb="3" eb="5">
      <t>カイゴ</t>
    </rPh>
    <rPh sb="5" eb="7">
      <t>カサン</t>
    </rPh>
    <rPh sb="8" eb="9">
      <t>カカワ</t>
    </rPh>
    <rPh sb="10" eb="12">
      <t>トドケデ</t>
    </rPh>
    <rPh sb="12" eb="14">
      <t>ナイヨウ</t>
    </rPh>
    <phoneticPr fontId="3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</si>
  <si>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3"/>
  </si>
  <si>
    <t>とになる。</t>
    <phoneticPr fontId="33"/>
  </si>
  <si>
    <t>護に係る専門的な研修」及び「認知症介護の指導に係る専門的な研修」の修了者をそれぞれ１名配置したこ</t>
    <phoneticPr fontId="3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</si>
  <si>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</si>
  <si>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3"/>
  </si>
  <si>
    <t>　（認定証が発行されている者に限る）</t>
    <phoneticPr fontId="3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</si>
  <si>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3"/>
  </si>
  <si>
    <t>　「精神看護」の専門看護師教育課程</t>
    <phoneticPr fontId="33"/>
  </si>
  <si>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3"/>
  </si>
  <si>
    <t>※認知症看護に係る適切な研修：</t>
    <rPh sb="1" eb="4">
      <t>ニンチショウ</t>
    </rPh>
    <rPh sb="4" eb="6">
      <t>カンゴ</t>
    </rPh>
    <rPh sb="7" eb="8">
      <t>カカ</t>
    </rPh>
    <rPh sb="9" eb="11">
      <t>テキセツ</t>
    </rPh>
    <rPh sb="12" eb="14">
      <t>ケンシュウ</t>
    </rPh>
    <phoneticPr fontId="33"/>
  </si>
  <si>
    <t>適切な研修を指す。</t>
    <phoneticPr fontId="33"/>
  </si>
  <si>
    <t>研修を、「認知症介護の指導に係る専門的な研修」とは、認知症介護指導者養成研修及び認知症看護に係る</t>
    <phoneticPr fontId="33"/>
  </si>
  <si>
    <t>備考２　「認知症介護に係る専門的な研修」とは、認知症介護実践リーダー研修及び認知症看護に係る適切な</t>
    <rPh sb="0" eb="2">
      <t>ビコウ</t>
    </rPh>
    <phoneticPr fontId="3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</si>
  <si>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3"/>
  </si>
  <si>
    <t>作成し、当該計画に従い、研修を実施又は実施を予定している</t>
    <phoneticPr fontId="33"/>
  </si>
  <si>
    <t>認知症介護の指導に係る専門的な研修を修了している者を１名以上配置し、</t>
    <phoneticPr fontId="33"/>
  </si>
  <si>
    <t>(3)</t>
    <phoneticPr fontId="3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</si>
  <si>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3"/>
  </si>
  <si>
    <t>(2)</t>
    <phoneticPr fontId="33"/>
  </si>
  <si>
    <t>(1)</t>
    <phoneticPr fontId="33"/>
  </si>
  <si>
    <t>２．認知症専門ケア加算（Ⅱ）に係る届出内容</t>
    <rPh sb="15" eb="16">
      <t>カカ</t>
    </rPh>
    <rPh sb="17" eb="18">
      <t>トド</t>
    </rPh>
    <rPh sb="18" eb="19">
      <t>デ</t>
    </rPh>
    <rPh sb="19" eb="21">
      <t>ナイヨウ</t>
    </rPh>
    <phoneticPr fontId="33"/>
  </si>
  <si>
    <t>定期的に開催している</t>
    <phoneticPr fontId="33"/>
  </si>
  <si>
    <t>従業者に対して、認知症ケアに関する留意事項の伝達又は技術的指導に係る会議を</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</si>
  <si>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</si>
  <si>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</si>
  <si>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</si>
  <si>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</si>
  <si>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</si>
  <si>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</si>
  <si>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</si>
  <si>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</si>
  <si>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</si>
  <si>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</si>
  <si>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</si>
  <si>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</si>
  <si>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</si>
  <si>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</si>
  <si>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</si>
  <si>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</si>
  <si>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認知症ケアを実施している</t>
    <rPh sb="0" eb="3">
      <t>ニンチショウ</t>
    </rPh>
    <rPh sb="6" eb="8">
      <t>ジッシ</t>
    </rPh>
    <phoneticPr fontId="33"/>
  </si>
  <si>
    <t>Ⅳ又はMに該当する者の数に応じて必要数以上配置し、チームとして専門的な</t>
    <phoneticPr fontId="3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</si>
  <si>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3"/>
  </si>
  <si>
    <t>１．認知症専門ケア加算（Ⅰ）に係る届出内容</t>
    <rPh sb="15" eb="16">
      <t>カカ</t>
    </rPh>
    <rPh sb="17" eb="18">
      <t>トド</t>
    </rPh>
    <rPh sb="18" eb="19">
      <t>デ</t>
    </rPh>
    <rPh sb="19" eb="21">
      <t>ナイヨウ</t>
    </rPh>
    <phoneticPr fontId="33"/>
  </si>
  <si>
    <t>１　認知症専門ケア加算（Ⅰ）　　　</t>
    <phoneticPr fontId="33"/>
  </si>
  <si>
    <t>施 設 種 別</t>
    <rPh sb="0" eb="1">
      <t>セ</t>
    </rPh>
    <rPh sb="2" eb="3">
      <t>セツ</t>
    </rPh>
    <rPh sb="4" eb="5">
      <t>シュ</t>
    </rPh>
    <rPh sb="6" eb="7">
      <t>ベツ</t>
    </rPh>
    <phoneticPr fontId="33"/>
  </si>
  <si>
    <t>３　終了</t>
    <phoneticPr fontId="33"/>
  </si>
  <si>
    <t>２　変更</t>
    <phoneticPr fontId="33"/>
  </si>
  <si>
    <t>１　新規</t>
    <phoneticPr fontId="33"/>
  </si>
  <si>
    <t>認知症専門ケア加算に係る届出書</t>
    <rPh sb="0" eb="3">
      <t>ニンチショウ</t>
    </rPh>
    <rPh sb="3" eb="5">
      <t>センモン</t>
    </rPh>
    <rPh sb="7" eb="9">
      <t>カサン</t>
    </rPh>
    <rPh sb="10" eb="11">
      <t>カカ</t>
    </rPh>
    <rPh sb="12" eb="15">
      <t>トドケデショ</t>
    </rPh>
    <phoneticPr fontId="33"/>
  </si>
  <si>
    <t>事業所又は施設において介護職員、看護職員ごとの認知症ケアに関する研修計画を</t>
    <rPh sb="3" eb="4">
      <t>マタ</t>
    </rPh>
    <rPh sb="5" eb="7">
      <t>シセツ</t>
    </rPh>
    <phoneticPr fontId="33"/>
  </si>
  <si>
    <t>事業所又は施設全体の認知症ケアの指導等を実施している</t>
    <rPh sb="0" eb="3">
      <t>ジギョウショ</t>
    </rPh>
    <rPh sb="3" eb="4">
      <t>マタ</t>
    </rPh>
    <phoneticPr fontId="33"/>
  </si>
  <si>
    <t>※認知症専門ケア加算（Ⅰ）に係る届出内容(1)～(3)も記入すること。</t>
    <rPh sb="14" eb="15">
      <t>カカ</t>
    </rPh>
    <rPh sb="16" eb="18">
      <t>トドケデ</t>
    </rPh>
    <rPh sb="18" eb="20">
      <t>ナイヨウ</t>
    </rPh>
    <rPh sb="28" eb="30">
      <t>キニュウ</t>
    </rPh>
    <phoneticPr fontId="33"/>
  </si>
  <si>
    <t>認知症専門ケア加算（Ⅰ）の基準のいずれにも該当している</t>
    <phoneticPr fontId="3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</si>
  <si>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3"/>
  </si>
  <si>
    <t>認知症介護に係る専門的な研修を修了している者を、日常生活自立度のランクⅢ、</t>
    <phoneticPr fontId="33"/>
  </si>
  <si>
    <t>前３月間の利用実人員数又は利用延べ人数）の平均で算定。</t>
    <phoneticPr fontId="33"/>
  </si>
  <si>
    <t>注　届出日の属する月の前３月の各月末時点の利用者又は入所者の数（訪問サービスでは</t>
    <rPh sb="24" eb="25">
      <t>マタ</t>
    </rPh>
    <rPh sb="26" eb="29">
      <t>ニュウショシャ</t>
    </rPh>
    <rPh sb="32" eb="34">
      <t>ホウモン</t>
    </rPh>
    <phoneticPr fontId="33"/>
  </si>
  <si>
    <t>①　利用者又は入所者の総数　注</t>
    <rPh sb="2" eb="5">
      <t>リヨウシャ</t>
    </rPh>
    <rPh sb="5" eb="6">
      <t>マタ</t>
    </rPh>
    <rPh sb="7" eb="10">
      <t>ニュウショシャ</t>
    </rPh>
    <rPh sb="11" eb="13">
      <t>ソウスウ</t>
    </rPh>
    <rPh sb="12" eb="13">
      <t>スウ</t>
    </rPh>
    <rPh sb="14" eb="15">
      <t>チュウ</t>
    </rPh>
    <phoneticPr fontId="3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</si>
  <si>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3"/>
  </si>
  <si>
    <t>９　介護医療院</t>
    <phoneticPr fontId="33"/>
  </si>
  <si>
    <t>８　介護老人保健施設</t>
    <phoneticPr fontId="33"/>
  </si>
  <si>
    <t>７　介護老人福祉施設</t>
    <phoneticPr fontId="33"/>
  </si>
  <si>
    <t>６　地域密着型介護老人福祉施設入所者生活介護　</t>
    <phoneticPr fontId="33"/>
  </si>
  <si>
    <t>５　地域密着型特定施設入居者生活介護　</t>
    <phoneticPr fontId="33"/>
  </si>
  <si>
    <t>４（介護予防）認知症対応型共同生活介護</t>
    <phoneticPr fontId="33"/>
  </si>
  <si>
    <t>３（介護予防）特定施設入居者生活介護　</t>
    <rPh sb="2" eb="4">
      <t>カイゴ</t>
    </rPh>
    <rPh sb="4" eb="6">
      <t>ヨボウ</t>
    </rPh>
    <phoneticPr fontId="33"/>
  </si>
  <si>
    <t>２（介護予防）短期入所療養介護</t>
    <phoneticPr fontId="33"/>
  </si>
  <si>
    <t>１（介護予防）短期入所生活介護　</t>
    <rPh sb="2" eb="4">
      <t>カイゴ</t>
    </rPh>
    <rPh sb="4" eb="6">
      <t>ヨボウ</t>
    </rPh>
    <phoneticPr fontId="3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</si>
  <si>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3"/>
  </si>
  <si>
    <t>⑥ 利用者の安全並びに介護サービスの質の確保及び職員の負担軽減に資する方策を検討するための委員会を設置し、必要な検討等が行われている。</t>
    <phoneticPr fontId="33"/>
  </si>
  <si>
    <t>⑤ 導入機器の継続的な使用（９週間以上）</t>
    <rPh sb="7" eb="9">
      <t>ケイゾク</t>
    </rPh>
    <rPh sb="9" eb="10">
      <t>テキ</t>
    </rPh>
    <rPh sb="11" eb="13">
      <t>シヨウ</t>
    </rPh>
    <rPh sb="15" eb="17">
      <t>シュウカン</t>
    </rPh>
    <rPh sb="17" eb="19">
      <t>イジョウ</t>
    </rPh>
    <phoneticPr fontId="33"/>
  </si>
  <si>
    <t>用　途</t>
    <rPh sb="0" eb="1">
      <t>ヨウ</t>
    </rPh>
    <rPh sb="2" eb="3">
      <t>ト</t>
    </rPh>
    <phoneticPr fontId="33"/>
  </si>
  <si>
    <t>　</t>
    <phoneticPr fontId="33"/>
  </si>
  <si>
    <t>製造事業者</t>
    <rPh sb="0" eb="2">
      <t>セイゾウ</t>
    </rPh>
    <rPh sb="2" eb="5">
      <t>ジギョウシャ</t>
    </rPh>
    <phoneticPr fontId="33"/>
  </si>
  <si>
    <t>名　称</t>
    <rPh sb="0" eb="1">
      <t>ナ</t>
    </rPh>
    <rPh sb="2" eb="3">
      <t>ショウ</t>
    </rPh>
    <phoneticPr fontId="33"/>
  </si>
  <si>
    <t>④ 導入機器</t>
    <rPh sb="2" eb="4">
      <t>ドウニュウ</t>
    </rPh>
    <rPh sb="4" eb="6">
      <t>キキ</t>
    </rPh>
    <phoneticPr fontId="33"/>
  </si>
  <si>
    <t>１０％以上</t>
    <rPh sb="3" eb="5">
      <t>イジョウ</t>
    </rPh>
    <phoneticPr fontId="33"/>
  </si>
  <si>
    <t>③ ①に占める②の割合</t>
    <rPh sb="4" eb="5">
      <t>シ</t>
    </rPh>
    <rPh sb="9" eb="11">
      <t>ワリアイ</t>
    </rPh>
    <phoneticPr fontId="3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</si>
  <si>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3"/>
  </si>
  <si>
    <t>① 利用者数</t>
    <rPh sb="2" eb="4">
      <t>リヨウ</t>
    </rPh>
    <rPh sb="4" eb="5">
      <t>シャ</t>
    </rPh>
    <rPh sb="5" eb="6">
      <t>スウ</t>
    </rPh>
    <phoneticPr fontId="3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</si>
  <si>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3"/>
  </si>
  <si>
    <t>事業所内で宿直勤務に当たる者が１以上</t>
    <rPh sb="0" eb="3">
      <t>ジギョウショ</t>
    </rPh>
    <rPh sb="3" eb="4">
      <t>ナイ</t>
    </rPh>
    <rPh sb="5" eb="7">
      <t>シュクチョク</t>
    </rPh>
    <rPh sb="7" eb="9">
      <t>キンム</t>
    </rPh>
    <rPh sb="10" eb="11">
      <t>ア</t>
    </rPh>
    <rPh sb="13" eb="14">
      <t>モノ</t>
    </rPh>
    <phoneticPr fontId="33"/>
  </si>
  <si>
    <t>ハ</t>
    <phoneticPr fontId="3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</si>
  <si>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3"/>
  </si>
  <si>
    <t>ロ</t>
    <phoneticPr fontId="3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</si>
  <si>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3"/>
  </si>
  <si>
    <t>イ</t>
    <phoneticPr fontId="33"/>
  </si>
  <si>
    <t>④ ③へ加配をしている。</t>
    <phoneticPr fontId="3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</si>
  <si>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</si>
  <si>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3"/>
  </si>
  <si>
    <t>ユニット</t>
    <phoneticPr fontId="33"/>
  </si>
  <si>
    <t>① 共同生活住居の数</t>
    <rPh sb="2" eb="4">
      <t>キョウドウ</t>
    </rPh>
    <rPh sb="4" eb="6">
      <t>セイカツ</t>
    </rPh>
    <rPh sb="6" eb="8">
      <t>ジュウキョ</t>
    </rPh>
    <rPh sb="9" eb="10">
      <t>カズ</t>
    </rPh>
    <phoneticPr fontId="33"/>
  </si>
  <si>
    <t>１　夜間支援体制加算に係る届出内容</t>
    <rPh sb="2" eb="4">
      <t>ヤカン</t>
    </rPh>
    <rPh sb="4" eb="6">
      <t>シエン</t>
    </rPh>
    <phoneticPr fontId="33"/>
  </si>
  <si>
    <t>2　夜間支援体制加算（Ⅱ）</t>
    <rPh sb="2" eb="4">
      <t>ヤカン</t>
    </rPh>
    <rPh sb="4" eb="6">
      <t>シエン</t>
    </rPh>
    <rPh sb="6" eb="8">
      <t>タイセイ</t>
    </rPh>
    <rPh sb="8" eb="10">
      <t>カサン</t>
    </rPh>
    <phoneticPr fontId="33"/>
  </si>
  <si>
    <t>1　夜間支援体制加算（Ⅰ）</t>
    <rPh sb="2" eb="4">
      <t>ヤカン</t>
    </rPh>
    <rPh sb="4" eb="6">
      <t>シエン</t>
    </rPh>
    <rPh sb="6" eb="8">
      <t>タイセイ</t>
    </rPh>
    <rPh sb="8" eb="10">
      <t>カサン</t>
    </rPh>
    <phoneticPr fontId="3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</si>
  <si>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3"/>
  </si>
  <si>
    <t>「病院等」は「病院、診療所若しくは指定訪問看護ステーション」を指す。</t>
    <phoneticPr fontId="33"/>
  </si>
  <si>
    <t>※２</t>
    <phoneticPr fontId="33"/>
  </si>
  <si>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33"/>
  </si>
  <si>
    <t>※１</t>
    <phoneticPr fontId="33"/>
  </si>
  <si>
    <t>看護師により24時間連絡できる体制を確保している。</t>
    <rPh sb="0" eb="3">
      <t>カンゴシ</t>
    </rPh>
    <rPh sb="8" eb="10">
      <t>ジカン</t>
    </rPh>
    <rPh sb="10" eb="12">
      <t>レンラク</t>
    </rPh>
    <rPh sb="15" eb="17">
      <t>タイセイ</t>
    </rPh>
    <rPh sb="18" eb="20">
      <t>カクホ</t>
    </rPh>
    <phoneticPr fontId="33"/>
  </si>
  <si>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33"/>
  </si>
  <si>
    <t>看護体制の
状況</t>
    <rPh sb="0" eb="2">
      <t>カンゴ</t>
    </rPh>
    <rPh sb="2" eb="4">
      <t>タイセイ</t>
    </rPh>
    <rPh sb="6" eb="8">
      <t>ジョウキョウ</t>
    </rPh>
    <phoneticPr fontId="33"/>
  </si>
  <si>
    <t>・医療連携体制加算（Ⅰ）ハ</t>
    <rPh sb="1" eb="3">
      <t>イリョウ</t>
    </rPh>
    <rPh sb="3" eb="5">
      <t>レンケイ</t>
    </rPh>
    <rPh sb="5" eb="7">
      <t>タイセイ</t>
    </rPh>
    <rPh sb="7" eb="9">
      <t>カサン</t>
    </rPh>
    <phoneticPr fontId="33"/>
  </si>
  <si>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33"/>
  </si>
  <si>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33"/>
  </si>
  <si>
    <t>・医療連携体制加算（Ⅰ）ロ</t>
    <rPh sb="1" eb="3">
      <t>イリョウ</t>
    </rPh>
    <rPh sb="3" eb="5">
      <t>レンケイ</t>
    </rPh>
    <rPh sb="5" eb="7">
      <t>タイセイ</t>
    </rPh>
    <rPh sb="7" eb="9">
      <t>カサン</t>
    </rPh>
    <phoneticPr fontId="33"/>
  </si>
  <si>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33"/>
  </si>
  <si>
    <t>事業所の職員として看護師を常勤換算方法で１名以上配置している。</t>
    <rPh sb="9" eb="12">
      <t>カンゴシ</t>
    </rPh>
    <rPh sb="21" eb="22">
      <t>メイ</t>
    </rPh>
    <rPh sb="24" eb="26">
      <t>ハイチ</t>
    </rPh>
    <phoneticPr fontId="33"/>
  </si>
  <si>
    <t>・医療連携体制加算（Ⅰ）イ</t>
    <rPh sb="1" eb="3">
      <t>イリョウ</t>
    </rPh>
    <rPh sb="3" eb="5">
      <t>レンケイ</t>
    </rPh>
    <rPh sb="5" eb="7">
      <t>タイセイ</t>
    </rPh>
    <rPh sb="7" eb="9">
      <t>カサン</t>
    </rPh>
    <phoneticPr fontId="33"/>
  </si>
  <si>
    <t>①で定めた指針の内容を、入居に際して利用者又はその家族等に説明し同意を得ている。</t>
    <rPh sb="2" eb="3">
      <t>サダ</t>
    </rPh>
    <rPh sb="27" eb="28">
      <t>トウ</t>
    </rPh>
    <phoneticPr fontId="33"/>
  </si>
  <si>
    <t>利用者が重度化した場合の対応に係る指針を定めている。</t>
    <rPh sb="0" eb="3">
      <t>リヨウシャ</t>
    </rPh>
    <phoneticPr fontId="33"/>
  </si>
  <si>
    <t>指針整備等の
状況</t>
    <rPh sb="0" eb="2">
      <t>シシン</t>
    </rPh>
    <rPh sb="2" eb="4">
      <t>セイビ</t>
    </rPh>
    <rPh sb="4" eb="5">
      <t>トウ</t>
    </rPh>
    <rPh sb="7" eb="9">
      <t>ジョウキョウ</t>
    </rPh>
    <phoneticPr fontId="33"/>
  </si>
  <si>
    <t>・医療連携体制加算（Ⅰ）イ～（Ⅰ）ハ共通</t>
    <rPh sb="1" eb="3">
      <t>イリョウ</t>
    </rPh>
    <rPh sb="3" eb="5">
      <t>レンケイ</t>
    </rPh>
    <rPh sb="5" eb="7">
      <t>タイセイ</t>
    </rPh>
    <rPh sb="7" eb="9">
      <t>カサン</t>
    </rPh>
    <rPh sb="18" eb="20">
      <t>キョウツウ</t>
    </rPh>
    <phoneticPr fontId="33"/>
  </si>
  <si>
    <t>○医療連携体制加算（Ⅰ）に係る届出内容</t>
    <phoneticPr fontId="33"/>
  </si>
  <si>
    <t>3　医療連携体制加算（Ⅰ）ハ</t>
    <rPh sb="2" eb="4">
      <t>イリョウ</t>
    </rPh>
    <rPh sb="4" eb="6">
      <t>レンケイ</t>
    </rPh>
    <rPh sb="6" eb="8">
      <t>タイセイ</t>
    </rPh>
    <rPh sb="8" eb="10">
      <t>カサン</t>
    </rPh>
    <phoneticPr fontId="33"/>
  </si>
  <si>
    <t>2　医療連携体制加算（Ⅰ）ロ</t>
    <rPh sb="2" eb="4">
      <t>イリョウ</t>
    </rPh>
    <rPh sb="4" eb="6">
      <t>レンケイ</t>
    </rPh>
    <rPh sb="6" eb="8">
      <t>タイセイ</t>
    </rPh>
    <rPh sb="8" eb="10">
      <t>カサン</t>
    </rPh>
    <phoneticPr fontId="33"/>
  </si>
  <si>
    <t>1　医療連携体制加算（Ⅰ）イ</t>
    <rPh sb="2" eb="4">
      <t>イリョウ</t>
    </rPh>
    <rPh sb="4" eb="6">
      <t>レンケイ</t>
    </rPh>
    <rPh sb="6" eb="8">
      <t>タイセイ</t>
    </rPh>
    <rPh sb="8" eb="10">
      <t>カサン</t>
    </rPh>
    <phoneticPr fontId="33"/>
  </si>
  <si>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3"/>
  </si>
  <si>
    <t>　（サ）インスリン注射を実施している状態</t>
    <rPh sb="9" eb="11">
      <t>チュウシャ</t>
    </rPh>
    <rPh sb="12" eb="14">
      <t>ジッシ</t>
    </rPh>
    <rPh sb="18" eb="20">
      <t>ジョウタイ</t>
    </rPh>
    <phoneticPr fontId="33"/>
  </si>
  <si>
    <t>　（コ）留置カテーテルを使用している状態</t>
    <rPh sb="4" eb="6">
      <t>リュウチ</t>
    </rPh>
    <rPh sb="12" eb="14">
      <t>シヨウ</t>
    </rPh>
    <rPh sb="18" eb="20">
      <t>ジョウタイ</t>
    </rPh>
    <phoneticPr fontId="33"/>
  </si>
  <si>
    <t>　（ケ）気管切開が行われている状態</t>
    <rPh sb="4" eb="6">
      <t>キカン</t>
    </rPh>
    <rPh sb="6" eb="8">
      <t>セッカイ</t>
    </rPh>
    <rPh sb="9" eb="10">
      <t>オコナ</t>
    </rPh>
    <rPh sb="15" eb="17">
      <t>ジョウタイ</t>
    </rPh>
    <phoneticPr fontId="33"/>
  </si>
  <si>
    <t>　（ク）褥瘡に対する治療を実施している状態</t>
    <rPh sb="4" eb="6">
      <t>ジョクソウ</t>
    </rPh>
    <rPh sb="7" eb="8">
      <t>タイ</t>
    </rPh>
    <rPh sb="10" eb="12">
      <t>チリョウ</t>
    </rPh>
    <rPh sb="13" eb="15">
      <t>ジッシ</t>
    </rPh>
    <rPh sb="19" eb="21">
      <t>ジョウタイ</t>
    </rPh>
    <phoneticPr fontId="33"/>
  </si>
  <si>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33"/>
  </si>
  <si>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33"/>
  </si>
  <si>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33"/>
  </si>
  <si>
    <t>　（エ）人工腎臓を実施している状態</t>
    <phoneticPr fontId="33"/>
  </si>
  <si>
    <t>　（ウ）中心静脈注射を実施している状態</t>
    <rPh sb="4" eb="6">
      <t>チュウシン</t>
    </rPh>
    <rPh sb="6" eb="8">
      <t>ジョウミャク</t>
    </rPh>
    <rPh sb="8" eb="10">
      <t>チュウシャ</t>
    </rPh>
    <rPh sb="11" eb="13">
      <t>ジッシシ</t>
    </rPh>
    <rPh sb="13" eb="19">
      <t>テイルジョウタイ</t>
    </rPh>
    <phoneticPr fontId="33"/>
  </si>
  <si>
    <t>　（イ）呼吸障害等により人工呼吸器を使用している状態</t>
    <phoneticPr fontId="33"/>
  </si>
  <si>
    <t>　（ア）喀痰吸引を実施している状態</t>
    <rPh sb="4" eb="6">
      <t>カクタン</t>
    </rPh>
    <rPh sb="6" eb="8">
      <t>キュウイン</t>
    </rPh>
    <rPh sb="9" eb="11">
      <t>ジッシ</t>
    </rPh>
    <rPh sb="15" eb="17">
      <t>ジョウタイ</t>
    </rPh>
    <phoneticPr fontId="33"/>
  </si>
  <si>
    <t>算定日の属する月の前３月間において、下記いずれかに該当する状態の利用者が１人以上である。</t>
    <phoneticPr fontId="33"/>
  </si>
  <si>
    <t>医療連携体制加算（Ⅱ）に係る届出内容</t>
    <rPh sb="0" eb="2">
      <t>イリョウ</t>
    </rPh>
    <rPh sb="2" eb="4">
      <t>レンケイ</t>
    </rPh>
    <rPh sb="4" eb="6">
      <t>タイセイ</t>
    </rPh>
    <rPh sb="6" eb="8">
      <t>カサン</t>
    </rPh>
    <phoneticPr fontId="33"/>
  </si>
  <si>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3"/>
  </si>
  <si>
    <t>研修若しくは訓練を行った医療機関又は地域の医師会のいずれかを記載してください。</t>
    <rPh sb="2" eb="3">
      <t>モ</t>
    </rPh>
    <rPh sb="16" eb="17">
      <t>マタ</t>
    </rPh>
    <rPh sb="30" eb="32">
      <t>キサイ</t>
    </rPh>
    <phoneticPr fontId="33"/>
  </si>
  <si>
    <t>（※１）</t>
    <phoneticPr fontId="3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</si>
  <si>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3"/>
  </si>
  <si>
    <t>備考４</t>
    <phoneticPr fontId="33"/>
  </si>
  <si>
    <t>高齢者施設等感染対策向上加算（Ⅰ）及び（Ⅱ）は併算定が可能である。</t>
    <rPh sb="17" eb="18">
      <t>オヨ</t>
    </rPh>
    <rPh sb="23" eb="24">
      <t>ヘイ</t>
    </rPh>
    <rPh sb="24" eb="26">
      <t>サンテイ</t>
    </rPh>
    <rPh sb="27" eb="29">
      <t>カノウ</t>
    </rPh>
    <phoneticPr fontId="3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</si>
  <si>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3"/>
  </si>
  <si>
    <t>月</t>
    <rPh sb="0" eb="1">
      <t>ツキ</t>
    </rPh>
    <phoneticPr fontId="33"/>
  </si>
  <si>
    <t>実地指導を受けた日時</t>
    <rPh sb="0" eb="2">
      <t>ジッチ</t>
    </rPh>
    <rPh sb="2" eb="4">
      <t>シドウ</t>
    </rPh>
    <rPh sb="5" eb="6">
      <t>ウ</t>
    </rPh>
    <rPh sb="8" eb="10">
      <t>ニチジ</t>
    </rPh>
    <phoneticPr fontId="33"/>
  </si>
  <si>
    <t>3 感染対策向上加算３</t>
    <rPh sb="2" eb="4">
      <t>カンセン</t>
    </rPh>
    <rPh sb="4" eb="6">
      <t>タイサク</t>
    </rPh>
    <rPh sb="6" eb="8">
      <t>コウジョウ</t>
    </rPh>
    <rPh sb="8" eb="10">
      <t>カサン</t>
    </rPh>
    <phoneticPr fontId="33"/>
  </si>
  <si>
    <t>2 感染対策向上加算２</t>
    <rPh sb="2" eb="4">
      <t>カンセン</t>
    </rPh>
    <rPh sb="4" eb="6">
      <t>タイサク</t>
    </rPh>
    <rPh sb="6" eb="8">
      <t>コウジョウ</t>
    </rPh>
    <rPh sb="8" eb="10">
      <t>カサン</t>
    </rPh>
    <phoneticPr fontId="33"/>
  </si>
  <si>
    <t>1 感染対策向上加算１</t>
    <rPh sb="2" eb="4">
      <t>カンセン</t>
    </rPh>
    <rPh sb="4" eb="6">
      <t>タイサク</t>
    </rPh>
    <rPh sb="6" eb="8">
      <t>コウジョウ</t>
    </rPh>
    <rPh sb="8" eb="10">
      <t>カサン</t>
    </rPh>
    <phoneticPr fontId="33"/>
  </si>
  <si>
    <t>医療機関が届け出ている診療報酬</t>
    <rPh sb="0" eb="2">
      <t>イリョウ</t>
    </rPh>
    <rPh sb="2" eb="4">
      <t>キカン</t>
    </rPh>
    <rPh sb="5" eb="6">
      <t>トド</t>
    </rPh>
    <rPh sb="7" eb="8">
      <t>デ</t>
    </rPh>
    <rPh sb="11" eb="13">
      <t>シンリョウ</t>
    </rPh>
    <rPh sb="13" eb="15">
      <t>ホウシュウ</t>
    </rPh>
    <phoneticPr fontId="33"/>
  </si>
  <si>
    <t>医療機関コード</t>
    <rPh sb="0" eb="2">
      <t>イリョウ</t>
    </rPh>
    <rPh sb="2" eb="4">
      <t>キカン</t>
    </rPh>
    <phoneticPr fontId="33"/>
  </si>
  <si>
    <t>医療機関名</t>
    <rPh sb="0" eb="2">
      <t>イリョウキカンメイ</t>
    </rPh>
    <phoneticPr fontId="3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</si>
  <si>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3"/>
  </si>
  <si>
    <t>6　高齢者施設等感染対策向上加算（Ⅱ）に係る届出</t>
    <rPh sb="20" eb="21">
      <t>カカ</t>
    </rPh>
    <rPh sb="22" eb="24">
      <t>トドケデ</t>
    </rPh>
    <phoneticPr fontId="33"/>
  </si>
  <si>
    <t>院内感染対策に関する研修又は訓練に参加した日時</t>
    <phoneticPr fontId="33"/>
  </si>
  <si>
    <t>地域の医師会の名称（※１）</t>
    <rPh sb="0" eb="2">
      <t>チイキ</t>
    </rPh>
    <rPh sb="3" eb="6">
      <t>イシカイ</t>
    </rPh>
    <rPh sb="7" eb="9">
      <t>メイショウ</t>
    </rPh>
    <phoneticPr fontId="33"/>
  </si>
  <si>
    <t>4 外来感染対策向上加算</t>
    <rPh sb="2" eb="4">
      <t>ガイライ</t>
    </rPh>
    <rPh sb="4" eb="6">
      <t>カンセン</t>
    </rPh>
    <rPh sb="6" eb="8">
      <t>タイサク</t>
    </rPh>
    <rPh sb="8" eb="10">
      <t>コウジョウ</t>
    </rPh>
    <rPh sb="10" eb="12">
      <t>カサン</t>
    </rPh>
    <phoneticPr fontId="33"/>
  </si>
  <si>
    <t>　　　　医療機関名（※１）</t>
    <rPh sb="4" eb="6">
      <t>イリョウキカンメイ</t>
    </rPh>
    <phoneticPr fontId="3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</si>
  <si>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3"/>
  </si>
  <si>
    <t>連携している第二種協定指定医療機関</t>
    <rPh sb="0" eb="2">
      <t>レンケイ</t>
    </rPh>
    <rPh sb="6" eb="17">
      <t>ダイニシュキョウテイシテイイリョウキカン</t>
    </rPh>
    <phoneticPr fontId="3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</si>
  <si>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3"/>
  </si>
  <si>
    <t>2　高齢者施設等感染対策向上加算（Ⅱ）</t>
    <phoneticPr fontId="3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</si>
  <si>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3"/>
  </si>
  <si>
    <t>7　介護医療院</t>
    <rPh sb="2" eb="4">
      <t>カイゴ</t>
    </rPh>
    <rPh sb="4" eb="6">
      <t>イリョウ</t>
    </rPh>
    <rPh sb="6" eb="7">
      <t>イン</t>
    </rPh>
    <phoneticPr fontId="33"/>
  </si>
  <si>
    <t>6　介護老人保健施設</t>
    <rPh sb="2" eb="4">
      <t>カイゴ</t>
    </rPh>
    <rPh sb="4" eb="6">
      <t>ロウジン</t>
    </rPh>
    <rPh sb="6" eb="8">
      <t>ホケン</t>
    </rPh>
    <rPh sb="8" eb="10">
      <t>シセツ</t>
    </rPh>
    <phoneticPr fontId="3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</si>
  <si>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3"/>
  </si>
  <si>
    <t>4　介護老人福祉施設</t>
    <rPh sb="2" eb="4">
      <t>カイゴ</t>
    </rPh>
    <rPh sb="4" eb="6">
      <t>ロウジン</t>
    </rPh>
    <rPh sb="6" eb="8">
      <t>フクシ</t>
    </rPh>
    <rPh sb="8" eb="10">
      <t>シセツ</t>
    </rPh>
    <phoneticPr fontId="33"/>
  </si>
  <si>
    <t>3 （介護予防）認知症対応型共同生活介護</t>
    <rPh sb="3" eb="5">
      <t>カイゴ</t>
    </rPh>
    <rPh sb="5" eb="7">
      <t>ヨボウ</t>
    </rPh>
    <phoneticPr fontId="33"/>
  </si>
  <si>
    <t>1 （介護予防）特定施設入居者生活介護</t>
    <rPh sb="3" eb="5">
      <t>カイゴ</t>
    </rPh>
    <rPh sb="5" eb="7">
      <t>ヨボウ</t>
    </rPh>
    <phoneticPr fontId="3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</si>
  <si>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3"/>
  </si>
  <si>
    <t>（様式７）</t>
    <rPh sb="1" eb="3">
      <t>ヨウシキ</t>
    </rPh>
    <phoneticPr fontId="33"/>
  </si>
  <si>
    <t>（様式１３）</t>
    <rPh sb="1" eb="3">
      <t>ヨウシキ</t>
    </rPh>
    <phoneticPr fontId="33"/>
  </si>
  <si>
    <t>（様式１５）</t>
    <rPh sb="1" eb="3">
      <t>ヨウシキ</t>
    </rPh>
    <phoneticPr fontId="33"/>
  </si>
  <si>
    <t>　要件を満たすことが分かる根拠書類を準備し、指定権者からの求めがあった場合には、速やかに提出</t>
    <phoneticPr fontId="33"/>
  </si>
  <si>
    <t>研修を修了している者の数</t>
    <phoneticPr fontId="33"/>
  </si>
  <si>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3"/>
  </si>
  <si>
    <t>チームを組んでいる</t>
    <phoneticPr fontId="33"/>
  </si>
  <si>
    <t>を必要数以上配置し、かつ、複数人の介護職員からなる認知症の行動・心理症状に対応する</t>
    <rPh sb="1" eb="4">
      <t>ヒツヨウスウ</t>
    </rPh>
    <rPh sb="4" eb="6">
      <t>イジョウ</t>
    </rPh>
    <rPh sb="6" eb="8">
      <t>ハイチ</t>
    </rPh>
    <rPh sb="37" eb="39">
      <t>タイオウ</t>
    </rPh>
    <phoneticPr fontId="33"/>
  </si>
  <si>
    <t>認知症の行動・心理症状の予防等に資する認知症介護に係る専門的な研修を修了している者</t>
    <phoneticPr fontId="33"/>
  </si>
  <si>
    <t>※認知症チームケア推進加算（Ⅰ）に係る届出内容（1）、（3）、（4）も記入すること。</t>
    <rPh sb="17" eb="18">
      <t>カカ</t>
    </rPh>
    <rPh sb="19" eb="21">
      <t>トドケデ</t>
    </rPh>
    <rPh sb="21" eb="23">
      <t>ナイヨウ</t>
    </rPh>
    <rPh sb="35" eb="37">
      <t>キニュウ</t>
    </rPh>
    <phoneticPr fontId="33"/>
  </si>
  <si>
    <t>認知症チームケア推進加算（Ⅰ）の（1）、（3）、（4）に該当している</t>
    <phoneticPr fontId="33"/>
  </si>
  <si>
    <t>２．認知症チームケア推進加算（Ⅱ）に係る届出内容</t>
    <rPh sb="18" eb="19">
      <t>カカ</t>
    </rPh>
    <rPh sb="20" eb="21">
      <t>トド</t>
    </rPh>
    <rPh sb="21" eb="22">
      <t>デ</t>
    </rPh>
    <rPh sb="22" eb="24">
      <t>ナイヨウ</t>
    </rPh>
    <phoneticPr fontId="33"/>
  </si>
  <si>
    <t>ケアの振り返り、計画の見直し等を行っている</t>
    <phoneticPr fontId="33"/>
  </si>
  <si>
    <t>計画の作成、認知症の行動・心理症状の有無及び程度についての定期的な評価、</t>
    <phoneticPr fontId="33"/>
  </si>
  <si>
    <t>認知症の行動・心理症状の予防等に資する認知症ケアについて、カンファレンスの開催、</t>
    <phoneticPr fontId="33"/>
  </si>
  <si>
    <t>(4）</t>
    <phoneticPr fontId="33"/>
  </si>
  <si>
    <t>基づく値を測定し、認知症の行動・心理症状の予防等に資するチームケアを実施している</t>
    <phoneticPr fontId="33"/>
  </si>
  <si>
    <t>対象者に対し、個別に認知症の行動・心理症状の評価を計画的に行い、その評価に</t>
    <phoneticPr fontId="33"/>
  </si>
  <si>
    <t>含んだ研修を修了している者の数</t>
    <phoneticPr fontId="33"/>
  </si>
  <si>
    <t>研修及び認知症の行動・心理症状の予防に資するケアプログラムを</t>
    <phoneticPr fontId="33"/>
  </si>
  <si>
    <t>専門的な研修を修了している者又は認知症介護に係る専門的な</t>
    <rPh sb="14" eb="15">
      <t>マタ</t>
    </rPh>
    <phoneticPr fontId="3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</si>
  <si>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3"/>
  </si>
  <si>
    <t>からなる認知症の行動・心理症状に対応するチームを組んでいる</t>
    <phoneticPr fontId="33"/>
  </si>
  <si>
    <t>ケアプログラムを含んだ研修を修了している者を必要数以上配置し、かつ、複数人の介護職員</t>
    <phoneticPr fontId="33"/>
  </si>
  <si>
    <t>している者又は認知症介護に係る専門的な研修及び認知症の行動・心理症状の予防等に資する</t>
    <rPh sb="4" eb="5">
      <t>モノ</t>
    </rPh>
    <rPh sb="5" eb="6">
      <t>マタ</t>
    </rPh>
    <rPh sb="37" eb="38">
      <t>トウ</t>
    </rPh>
    <phoneticPr fontId="33"/>
  </si>
  <si>
    <t>認知症の行動・心理症状の予防等に資する認知症介護の指導に係る専門的な研修を修了</t>
    <phoneticPr fontId="33"/>
  </si>
  <si>
    <t>の平均で算定。</t>
    <phoneticPr fontId="33"/>
  </si>
  <si>
    <t>注　届出日の属する月の前３月の各月末時点の利用者又は入所者の数</t>
    <rPh sb="24" eb="25">
      <t>マタ</t>
    </rPh>
    <rPh sb="26" eb="29">
      <t>ニュウショシャ</t>
    </rPh>
    <phoneticPr fontId="33"/>
  </si>
  <si>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3"/>
  </si>
  <si>
    <t>１．認知症チームケア推進加算（Ⅰ）に係る届出内容</t>
    <rPh sb="18" eb="19">
      <t>カカ</t>
    </rPh>
    <rPh sb="20" eb="21">
      <t>トド</t>
    </rPh>
    <rPh sb="21" eb="22">
      <t>デ</t>
    </rPh>
    <rPh sb="22" eb="24">
      <t>ナイヨウ</t>
    </rPh>
    <phoneticPr fontId="33"/>
  </si>
  <si>
    <t>２　認知症チームケア推進加算（Ⅱ）</t>
  </si>
  <si>
    <t>１　認知症チームケア推進加算（Ⅰ）　　　</t>
  </si>
  <si>
    <t>５　介護医療院</t>
    <phoneticPr fontId="33"/>
  </si>
  <si>
    <t>４　介護老人保健施設</t>
    <phoneticPr fontId="33"/>
  </si>
  <si>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33"/>
  </si>
  <si>
    <t>２　介護老人福祉施設</t>
    <phoneticPr fontId="33"/>
  </si>
  <si>
    <t>１（介護予防）認知症対応型共同生活介護</t>
    <phoneticPr fontId="33"/>
  </si>
  <si>
    <t>認知症チームケア推進加算に係る届出書</t>
    <rPh sb="13" eb="14">
      <t>カカ</t>
    </rPh>
    <rPh sb="15" eb="18">
      <t>トドケデショ</t>
    </rPh>
    <phoneticPr fontId="33"/>
  </si>
  <si>
    <t>（様式２０）</t>
    <rPh sb="1" eb="3">
      <t>ヨウシキ</t>
    </rPh>
    <phoneticPr fontId="33"/>
  </si>
  <si>
    <t>（様式２１－１）</t>
    <rPh sb="1" eb="3">
      <t>ヨウシキ</t>
    </rPh>
    <phoneticPr fontId="33"/>
  </si>
  <si>
    <t>（様式２１－２）</t>
    <rPh sb="1" eb="3">
      <t>ヨウシキ</t>
    </rPh>
    <phoneticPr fontId="33"/>
  </si>
  <si>
    <t>　　　等の提示について」）を参照すること。</t>
    <phoneticPr fontId="33"/>
  </si>
  <si>
    <t>備考４　届出にあたっては、別途通知（「生産性向上推進体制加算に関する基本的考え方並びに事務処理手順及び様式例</t>
    <rPh sb="0" eb="2">
      <t>ビコウ</t>
    </rPh>
    <phoneticPr fontId="33"/>
  </si>
  <si>
    <t>備考３　本加算を算定する場合は、事業年度毎に取組の実績をオンラインで厚生労働省に報告すること。</t>
    <rPh sb="0" eb="2">
      <t>ビコウ</t>
    </rPh>
    <phoneticPr fontId="33"/>
  </si>
  <si>
    <t>　　　指定権者からの求めがあった場合には、速やかに提出すること。</t>
    <phoneticPr fontId="3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</si>
  <si>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</si>
  <si>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3"/>
  </si>
  <si>
    <t>　 員に対する教育の実施</t>
    <phoneticPr fontId="33"/>
  </si>
  <si>
    <t>有・無</t>
    <rPh sb="0" eb="1">
      <t>ウ</t>
    </rPh>
    <rPh sb="2" eb="3">
      <t>ム</t>
    </rPh>
    <phoneticPr fontId="3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</si>
  <si>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</si>
  <si>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</si>
  <si>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</si>
  <si>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</si>
  <si>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3"/>
  </si>
  <si>
    <t>（導入機器）</t>
    <rPh sb="1" eb="3">
      <t>ドウニュウ</t>
    </rPh>
    <rPh sb="3" eb="5">
      <t>キキ</t>
    </rPh>
    <phoneticPr fontId="33"/>
  </si>
  <si>
    <t xml:space="preserve">  資するICTを使用 </t>
    <phoneticPr fontId="3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</si>
  <si>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3"/>
  </si>
  <si>
    <t xml:space="preserve">　ⅱ 職員全員がインカム等のICTを使用 </t>
    <rPh sb="3" eb="5">
      <t>ショクイン</t>
    </rPh>
    <rPh sb="5" eb="7">
      <t>ゼンイン</t>
    </rPh>
    <rPh sb="12" eb="13">
      <t>トウ</t>
    </rPh>
    <rPh sb="18" eb="20">
      <t>シヨウ</t>
    </rPh>
    <phoneticPr fontId="33"/>
  </si>
  <si>
    <t>　見守り機器を導入して見守りを行っている対象者数</t>
    <phoneticPr fontId="33"/>
  </si>
  <si>
    <t>　入所（利用）者数</t>
    <rPh sb="1" eb="3">
      <t>ニュウショ</t>
    </rPh>
    <rPh sb="4" eb="6">
      <t>リヨウ</t>
    </rPh>
    <rPh sb="7" eb="8">
      <t>シャ</t>
    </rPh>
    <rPh sb="8" eb="9">
      <t>スウ</t>
    </rPh>
    <phoneticPr fontId="3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</si>
  <si>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3"/>
  </si>
  <si>
    <t>① 以下のⅰ～ⅲの項目の機器のうち１つ以上を使用</t>
    <rPh sb="2" eb="4">
      <t>イカ</t>
    </rPh>
    <rPh sb="9" eb="11">
      <t>コウモク</t>
    </rPh>
    <rPh sb="12" eb="14">
      <t>キキ</t>
    </rPh>
    <rPh sb="19" eb="21">
      <t>イジョウ</t>
    </rPh>
    <rPh sb="22" eb="24">
      <t>シヨウ</t>
    </rPh>
    <phoneticPr fontId="33"/>
  </si>
  <si>
    <t>生産性向上推進体制加算（Ⅱ）に係る届出</t>
    <rPh sb="0" eb="3">
      <t>セイサンセイ</t>
    </rPh>
    <rPh sb="3" eb="11">
      <t>コウジョウスイシンタイセイカサン</t>
    </rPh>
    <rPh sb="15" eb="16">
      <t>カカ</t>
    </rPh>
    <rPh sb="17" eb="19">
      <t>トドケデ</t>
    </rPh>
    <phoneticPr fontId="3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</si>
  <si>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</si>
  <si>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　 当該項目の実施を確認</t>
    <phoneticPr fontId="33"/>
  </si>
  <si>
    <t>　 の委員会（以下「委員会」という。）において、以下のすべての項目について必要な検討を行い、</t>
    <phoneticPr fontId="33"/>
  </si>
  <si>
    <t>④ 利用者の安全並びに介護サービスの質の確保及び職員の負担軽減に資する方策を検討するため</t>
    <phoneticPr fontId="3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</si>
  <si>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</si>
  <si>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3"/>
  </si>
  <si>
    <t>② 以下のⅰ～ⅲの項目の機器をすべて使用</t>
    <rPh sb="2" eb="4">
      <t>イカ</t>
    </rPh>
    <rPh sb="9" eb="11">
      <t>コウモク</t>
    </rPh>
    <rPh sb="12" eb="14">
      <t>キキ</t>
    </rPh>
    <rPh sb="18" eb="20">
      <t>シヨウ</t>
    </rPh>
    <phoneticPr fontId="33"/>
  </si>
  <si>
    <t>① 加算（Ⅱ）のデータ等により業務改善の取組による成果を確認</t>
    <phoneticPr fontId="3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</si>
  <si>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3"/>
  </si>
  <si>
    <t>１　生産性向上推進体制加算（Ⅰ）　２　生産性向上推進体制加算（Ⅱ）</t>
    <phoneticPr fontId="33"/>
  </si>
  <si>
    <t>届出区分</t>
    <rPh sb="0" eb="2">
      <t>トドケデ</t>
    </rPh>
    <rPh sb="2" eb="4">
      <t>クブン</t>
    </rPh>
    <phoneticPr fontId="33"/>
  </si>
  <si>
    <t>16　介護予防認知症対応型共同生活介護</t>
    <phoneticPr fontId="33"/>
  </si>
  <si>
    <t>15　介護予防小規模多機能型居宅介護</t>
    <phoneticPr fontId="33"/>
  </si>
  <si>
    <t>14　介護予防特定施設入居者生活介護</t>
    <phoneticPr fontId="33"/>
  </si>
  <si>
    <t>13　介護予防短期入所療養介護</t>
    <rPh sb="3" eb="5">
      <t>カイゴ</t>
    </rPh>
    <rPh sb="5" eb="7">
      <t>ヨボウ</t>
    </rPh>
    <rPh sb="7" eb="9">
      <t>タンキ</t>
    </rPh>
    <rPh sb="9" eb="11">
      <t>ニュウショ</t>
    </rPh>
    <rPh sb="11" eb="13">
      <t>リョウヨウ</t>
    </rPh>
    <rPh sb="13" eb="15">
      <t>カイゴ</t>
    </rPh>
    <phoneticPr fontId="33"/>
  </si>
  <si>
    <t>12　介護予防短期入所生活介護</t>
    <rPh sb="3" eb="5">
      <t>カイゴ</t>
    </rPh>
    <rPh sb="5" eb="7">
      <t>ヨボウ</t>
    </rPh>
    <rPh sb="7" eb="15">
      <t>タンキニュウショセイカツカイゴ</t>
    </rPh>
    <phoneticPr fontId="33"/>
  </si>
  <si>
    <t>11　介護医療院</t>
    <rPh sb="3" eb="5">
      <t>カイゴ</t>
    </rPh>
    <rPh sb="5" eb="7">
      <t>イリョウ</t>
    </rPh>
    <rPh sb="7" eb="8">
      <t>イン</t>
    </rPh>
    <phoneticPr fontId="33"/>
  </si>
  <si>
    <t>10　介護老人保健施設</t>
    <rPh sb="3" eb="5">
      <t>カイゴ</t>
    </rPh>
    <rPh sb="5" eb="7">
      <t>ロウジン</t>
    </rPh>
    <rPh sb="7" eb="9">
      <t>ホケン</t>
    </rPh>
    <rPh sb="9" eb="11">
      <t>シセツ</t>
    </rPh>
    <phoneticPr fontId="33"/>
  </si>
  <si>
    <t>９　介護老人福祉施設</t>
    <phoneticPr fontId="33"/>
  </si>
  <si>
    <t>８　看護小規模多機能型居宅介護</t>
    <phoneticPr fontId="33"/>
  </si>
  <si>
    <t>７　地域密着型介護老人福祉施設</t>
    <phoneticPr fontId="33"/>
  </si>
  <si>
    <t>６　地域密着型特定施設入居者生活介護</t>
    <rPh sb="2" eb="7">
      <t>チイキミッチャクガタ</t>
    </rPh>
    <phoneticPr fontId="33"/>
  </si>
  <si>
    <t>５　認知症対応型共同生活介護</t>
    <phoneticPr fontId="33"/>
  </si>
  <si>
    <t>４　小規模多機能型居宅介護</t>
    <phoneticPr fontId="33"/>
  </si>
  <si>
    <t>３　特定施設入居者生活介護</t>
    <phoneticPr fontId="33"/>
  </si>
  <si>
    <t>２　短期入所療養介護</t>
    <rPh sb="2" eb="4">
      <t>タンキ</t>
    </rPh>
    <rPh sb="4" eb="6">
      <t>ニュウショ</t>
    </rPh>
    <rPh sb="6" eb="8">
      <t>リョウヨウ</t>
    </rPh>
    <rPh sb="8" eb="10">
      <t>カイゴ</t>
    </rPh>
    <phoneticPr fontId="33"/>
  </si>
  <si>
    <t>１　短期入所生活介護</t>
    <rPh sb="2" eb="6">
      <t>タンキニュウショ</t>
    </rPh>
    <rPh sb="6" eb="8">
      <t>セイカツ</t>
    </rPh>
    <rPh sb="8" eb="10">
      <t>カイゴ</t>
    </rPh>
    <phoneticPr fontId="33"/>
  </si>
  <si>
    <t>施 設 種 別</t>
    <rPh sb="0" eb="1">
      <t>シ</t>
    </rPh>
    <rPh sb="2" eb="3">
      <t>セツ</t>
    </rPh>
    <rPh sb="4" eb="5">
      <t>タネ</t>
    </rPh>
    <rPh sb="6" eb="7">
      <t>ベツ</t>
    </rPh>
    <phoneticPr fontId="33"/>
  </si>
  <si>
    <t>　1　新規　2　変更　3　終了</t>
    <phoneticPr fontId="3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</si>
  <si>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3"/>
  </si>
  <si>
    <t>令和　　年　　月　　日</t>
    <rPh sb="4" eb="5">
      <t>ネン</t>
    </rPh>
    <rPh sb="7" eb="8">
      <t>ガツ</t>
    </rPh>
    <rPh sb="10" eb="11">
      <t>ニチ</t>
    </rPh>
    <phoneticPr fontId="33"/>
  </si>
  <si>
    <t>（様式２３）</t>
    <rPh sb="1" eb="3">
      <t>ヨウシキ</t>
    </rPh>
    <phoneticPr fontId="33"/>
  </si>
  <si>
    <t>（様式２４）</t>
    <rPh sb="1" eb="3">
      <t>ヨウシキ</t>
    </rPh>
    <phoneticPr fontId="33"/>
  </si>
  <si>
    <t xml:space="preserve"> （12) 必要項目を満たしていれば、各事業所で使用するシフト表等をもって代替書類として差し支えありません。</t>
    <phoneticPr fontId="48"/>
  </si>
  <si>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8"/>
  </si>
  <si>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8"/>
  </si>
  <si>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</si>
  <si>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8"/>
  </si>
  <si>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8"/>
  </si>
  <si>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8"/>
  </si>
  <si>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8"/>
  </si>
  <si>
    <t>　(9) 従業者ごとに、合計勤務時間数を入力してください。</t>
    <rPh sb="5" eb="8">
      <t>ジュウギョウシャ</t>
    </rPh>
    <rPh sb="12" eb="14">
      <t>ゴウケイ</t>
    </rPh>
    <rPh sb="14" eb="16">
      <t>キンム</t>
    </rPh>
    <rPh sb="16" eb="19">
      <t>ジカンスウ</t>
    </rPh>
    <rPh sb="20" eb="22">
      <t>ニュウリョク</t>
    </rPh>
    <phoneticPr fontId="48"/>
  </si>
  <si>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</si>
  <si>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8"/>
  </si>
  <si>
    <t>　(7) 従業者の氏名を記入してください。</t>
    <rPh sb="5" eb="8">
      <t>ジュウギョウシャ</t>
    </rPh>
    <rPh sb="9" eb="11">
      <t>シメイ</t>
    </rPh>
    <rPh sb="12" eb="14">
      <t>キニュウ</t>
    </rPh>
    <phoneticPr fontId="48"/>
  </si>
  <si>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</si>
  <si>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8"/>
  </si>
  <si>
    <t>　(6) 従業者の保有する資格を入力してください。</t>
    <rPh sb="5" eb="8">
      <t>ジュウギョウシャ</t>
    </rPh>
    <rPh sb="9" eb="11">
      <t>ホユウ</t>
    </rPh>
    <rPh sb="13" eb="15">
      <t>シカク</t>
    </rPh>
    <rPh sb="16" eb="18">
      <t>ニュウリョク</t>
    </rPh>
    <phoneticPr fontId="4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</si>
  <si>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8"/>
  </si>
  <si>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8"/>
  </si>
  <si>
    <t>（注）常勤・非常勤の区分について</t>
    <rPh sb="1" eb="2">
      <t>チュウ</t>
    </rPh>
    <rPh sb="3" eb="5">
      <t>ジョウキン</t>
    </rPh>
    <rPh sb="6" eb="9">
      <t>ヒジョウキン</t>
    </rPh>
    <rPh sb="10" eb="12">
      <t>クブン</t>
    </rPh>
    <phoneticPr fontId="48"/>
  </si>
  <si>
    <t>非常勤で兼務</t>
    <rPh sb="0" eb="3">
      <t>ヒジョウキン</t>
    </rPh>
    <rPh sb="4" eb="6">
      <t>ケンム</t>
    </rPh>
    <phoneticPr fontId="48"/>
  </si>
  <si>
    <t>D</t>
    <phoneticPr fontId="48"/>
  </si>
  <si>
    <t>非常勤で専従</t>
    <rPh sb="0" eb="3">
      <t>ヒジョウキン</t>
    </rPh>
    <rPh sb="4" eb="6">
      <t>センジュウ</t>
    </rPh>
    <phoneticPr fontId="48"/>
  </si>
  <si>
    <t>C</t>
    <phoneticPr fontId="48"/>
  </si>
  <si>
    <t>常勤で兼務</t>
    <rPh sb="0" eb="2">
      <t>ジョウキン</t>
    </rPh>
    <rPh sb="3" eb="5">
      <t>ケンム</t>
    </rPh>
    <phoneticPr fontId="48"/>
  </si>
  <si>
    <t>B</t>
    <phoneticPr fontId="48"/>
  </si>
  <si>
    <t>常勤で専従</t>
    <rPh sb="0" eb="2">
      <t>ジョウキン</t>
    </rPh>
    <rPh sb="3" eb="5">
      <t>センジュウ</t>
    </rPh>
    <phoneticPr fontId="48"/>
  </si>
  <si>
    <t>A</t>
    <phoneticPr fontId="48"/>
  </si>
  <si>
    <t>区分</t>
    <rPh sb="0" eb="2">
      <t>クブン</t>
    </rPh>
    <phoneticPr fontId="48"/>
  </si>
  <si>
    <t>記号</t>
    <rPh sb="0" eb="2">
      <t>キゴウ</t>
    </rPh>
    <phoneticPr fontId="48"/>
  </si>
  <si>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</si>
  <si>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8"/>
  </si>
  <si>
    <t>　(4) 従業者の職種を入力してください。</t>
    <rPh sb="5" eb="8">
      <t>ジュウギョウシャ</t>
    </rPh>
    <rPh sb="9" eb="11">
      <t>ショクシュ</t>
    </rPh>
    <rPh sb="12" eb="14">
      <t>ニュウリョク</t>
    </rPh>
    <phoneticPr fontId="4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</si>
  <si>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</si>
  <si>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8"/>
  </si>
  <si>
    <t>　(1) 「４週」・「暦月」のいずれかを選択してください。</t>
    <rPh sb="7" eb="8">
      <t>シュウ</t>
    </rPh>
    <rPh sb="11" eb="12">
      <t>レキ</t>
    </rPh>
    <rPh sb="12" eb="13">
      <t>ツキ</t>
    </rPh>
    <rPh sb="20" eb="22">
      <t>センタク</t>
    </rPh>
    <phoneticPr fontId="4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</si>
  <si>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8"/>
  </si>
  <si>
    <t>5週目</t>
    <rPh sb="1" eb="2">
      <t>シュウ</t>
    </rPh>
    <rPh sb="2" eb="3">
      <t>メ</t>
    </rPh>
    <phoneticPr fontId="48"/>
  </si>
  <si>
    <t>4週目</t>
    <rPh sb="1" eb="2">
      <t>シュウ</t>
    </rPh>
    <rPh sb="2" eb="3">
      <t>メ</t>
    </rPh>
    <phoneticPr fontId="48"/>
  </si>
  <si>
    <t>3週目</t>
    <rPh sb="1" eb="2">
      <t>シュウ</t>
    </rPh>
    <rPh sb="2" eb="3">
      <t>メ</t>
    </rPh>
    <phoneticPr fontId="48"/>
  </si>
  <si>
    <t>2週目</t>
    <rPh sb="1" eb="2">
      <t>シュウ</t>
    </rPh>
    <rPh sb="2" eb="3">
      <t>メ</t>
    </rPh>
    <phoneticPr fontId="48"/>
  </si>
  <si>
    <t>1週目</t>
    <rPh sb="1" eb="2">
      <t>シュウ</t>
    </rPh>
    <rPh sb="2" eb="3">
      <t>メ</t>
    </rPh>
    <phoneticPr fontId="48"/>
  </si>
  <si>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</si>
  <si>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</si>
  <si>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8"/>
  </si>
  <si>
    <t>(7) 氏　名</t>
    <phoneticPr fontId="33"/>
  </si>
  <si>
    <t>(6)
資格</t>
    <rPh sb="4" eb="6">
      <t>シカク</t>
    </rPh>
    <phoneticPr fontId="48"/>
  </si>
  <si>
    <t>(5)
勤務
形態</t>
    <phoneticPr fontId="33"/>
  </si>
  <si>
    <t>(4) 
職種</t>
    <phoneticPr fontId="33"/>
  </si>
  <si>
    <t>No</t>
    <phoneticPr fontId="48"/>
  </si>
  <si>
    <t>時間/月</t>
    <rPh sb="0" eb="2">
      <t>ジカン</t>
    </rPh>
    <rPh sb="3" eb="4">
      <t>ツキ</t>
    </rPh>
    <phoneticPr fontId="48"/>
  </si>
  <si>
    <t>時間/週</t>
    <rPh sb="0" eb="2">
      <t>ジカン</t>
    </rPh>
    <rPh sb="3" eb="4">
      <t>シュウ</t>
    </rPh>
    <phoneticPr fontId="4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</si>
  <si>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8"/>
  </si>
  <si>
    <t>予定</t>
  </si>
  <si>
    <t>(2)</t>
    <phoneticPr fontId="48"/>
  </si>
  <si>
    <t>４週</t>
  </si>
  <si>
    <t>(1)</t>
    <phoneticPr fontId="48"/>
  </si>
  <si>
    <t>）</t>
    <phoneticPr fontId="48"/>
  </si>
  <si>
    <t>(</t>
    <phoneticPr fontId="48"/>
  </si>
  <si>
    <t>事業所名</t>
    <rPh sb="0" eb="3">
      <t>ジギョウショ</t>
    </rPh>
    <rPh sb="3" eb="4">
      <t>メイ</t>
    </rPh>
    <phoneticPr fontId="48"/>
  </si>
  <si>
    <t>月</t>
    <rPh sb="0" eb="1">
      <t>ゲツ</t>
    </rPh>
    <phoneticPr fontId="48"/>
  </si>
  <si>
    <t>年</t>
    <rPh sb="0" eb="1">
      <t>ネン</t>
    </rPh>
    <phoneticPr fontId="48"/>
  </si>
  <si>
    <t>)</t>
    <phoneticPr fontId="48"/>
  </si>
  <si>
    <t>令和</t>
    <rPh sb="0" eb="2">
      <t>レイワ</t>
    </rPh>
    <phoneticPr fontId="48"/>
  </si>
  <si>
    <t>サービス種別</t>
    <rPh sb="4" eb="6">
      <t>シュベツ</t>
    </rPh>
    <phoneticPr fontId="48"/>
  </si>
  <si>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</si>
  <si>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8"/>
  </si>
  <si>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8"/>
  </si>
  <si>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8"/>
  </si>
  <si>
    <t>・シフト記号が足りない場合は、適宜、行を追加してください。</t>
    <rPh sb="4" eb="6">
      <t>キゴウ</t>
    </rPh>
    <rPh sb="7" eb="8">
      <t>タ</t>
    </rPh>
    <rPh sb="11" eb="13">
      <t>バアイ</t>
    </rPh>
    <rPh sb="15" eb="17">
      <t>テキギ</t>
    </rPh>
    <rPh sb="18" eb="19">
      <t>ギョウ</t>
    </rPh>
    <rPh sb="20" eb="22">
      <t>ツイカ</t>
    </rPh>
    <phoneticPr fontId="48"/>
  </si>
  <si>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8"/>
  </si>
  <si>
    <t>・職種ごとの勤務時間を「○：○○～○：○○」と表記することが困難な場合は、No21～30を活用し、勤務時間数のみを入力してください。</t>
    <rPh sb="45" eb="47">
      <t>カツヨウ</t>
    </rPh>
    <phoneticPr fontId="48"/>
  </si>
  <si>
    <t>～</t>
    <phoneticPr fontId="48"/>
  </si>
  <si>
    <t>（</t>
    <phoneticPr fontId="48"/>
  </si>
  <si>
    <t>：</t>
    <phoneticPr fontId="48"/>
  </si>
  <si>
    <t>-</t>
    <phoneticPr fontId="48"/>
  </si>
  <si>
    <t>休日</t>
    <rPh sb="0" eb="2">
      <t>キュウジツ</t>
    </rPh>
    <phoneticPr fontId="48"/>
  </si>
  <si>
    <t>休</t>
    <rPh sb="0" eb="1">
      <t>ヤス</t>
    </rPh>
    <phoneticPr fontId="48"/>
  </si>
  <si>
    <t>z</t>
    <phoneticPr fontId="48"/>
  </si>
  <si>
    <t>y</t>
    <phoneticPr fontId="48"/>
  </si>
  <si>
    <t>x</t>
    <phoneticPr fontId="48"/>
  </si>
  <si>
    <t>w</t>
    <phoneticPr fontId="48"/>
  </si>
  <si>
    <t>v</t>
    <phoneticPr fontId="48"/>
  </si>
  <si>
    <t>u</t>
    <phoneticPr fontId="48"/>
  </si>
  <si>
    <t>t</t>
    <phoneticPr fontId="48"/>
  </si>
  <si>
    <t>s</t>
    <phoneticPr fontId="48"/>
  </si>
  <si>
    <t>r</t>
    <phoneticPr fontId="48"/>
  </si>
  <si>
    <t>q</t>
    <phoneticPr fontId="48"/>
  </si>
  <si>
    <t>p</t>
    <phoneticPr fontId="48"/>
  </si>
  <si>
    <t>o</t>
    <phoneticPr fontId="48"/>
  </si>
  <si>
    <t>n</t>
    <phoneticPr fontId="48"/>
  </si>
  <si>
    <t>m</t>
    <phoneticPr fontId="48"/>
  </si>
  <si>
    <t>l</t>
    <phoneticPr fontId="48"/>
  </si>
  <si>
    <t>k</t>
    <phoneticPr fontId="48"/>
  </si>
  <si>
    <t>j</t>
    <phoneticPr fontId="48"/>
  </si>
  <si>
    <t>i</t>
    <phoneticPr fontId="48"/>
  </si>
  <si>
    <t>h</t>
    <phoneticPr fontId="48"/>
  </si>
  <si>
    <t>g</t>
    <phoneticPr fontId="48"/>
  </si>
  <si>
    <t>f</t>
    <phoneticPr fontId="48"/>
  </si>
  <si>
    <t>e</t>
    <phoneticPr fontId="48"/>
  </si>
  <si>
    <t>d</t>
    <phoneticPr fontId="48"/>
  </si>
  <si>
    <t>c</t>
    <phoneticPr fontId="48"/>
  </si>
  <si>
    <t>b</t>
    <phoneticPr fontId="48"/>
  </si>
  <si>
    <t>a</t>
    <phoneticPr fontId="48"/>
  </si>
  <si>
    <t>勤務時間</t>
    <rPh sb="0" eb="2">
      <t>キンム</t>
    </rPh>
    <rPh sb="2" eb="4">
      <t>ジカン</t>
    </rPh>
    <phoneticPr fontId="48"/>
  </si>
  <si>
    <t>終了時刻</t>
    <rPh sb="0" eb="2">
      <t>シュウリョウ</t>
    </rPh>
    <rPh sb="2" eb="4">
      <t>ジコク</t>
    </rPh>
    <phoneticPr fontId="48"/>
  </si>
  <si>
    <t>開始時刻</t>
    <rPh sb="0" eb="2">
      <t>カイシ</t>
    </rPh>
    <rPh sb="2" eb="4">
      <t>ジコク</t>
    </rPh>
    <phoneticPr fontId="48"/>
  </si>
  <si>
    <t>うち、休憩時間</t>
    <rPh sb="3" eb="5">
      <t>キュウケイ</t>
    </rPh>
    <rPh sb="5" eb="7">
      <t>ジカン</t>
    </rPh>
    <phoneticPr fontId="48"/>
  </si>
  <si>
    <t>終業時刻</t>
    <rPh sb="0" eb="2">
      <t>シュウギョウ</t>
    </rPh>
    <rPh sb="2" eb="4">
      <t>ジコク</t>
    </rPh>
    <phoneticPr fontId="48"/>
  </si>
  <si>
    <t>始業時刻</t>
    <rPh sb="0" eb="2">
      <t>シギョウ</t>
    </rPh>
    <rPh sb="2" eb="4">
      <t>ジコク</t>
    </rPh>
    <phoneticPr fontId="48"/>
  </si>
  <si>
    <t>自由記載欄</t>
    <rPh sb="0" eb="2">
      <t>ジユウ</t>
    </rPh>
    <rPh sb="2" eb="4">
      <t>キサイ</t>
    </rPh>
    <rPh sb="4" eb="5">
      <t>ラン</t>
    </rPh>
    <phoneticPr fontId="48"/>
  </si>
  <si>
    <t>サービス提供時間内の勤務時間</t>
    <rPh sb="4" eb="6">
      <t>テイキョウ</t>
    </rPh>
    <rPh sb="6" eb="8">
      <t>ジカン</t>
    </rPh>
    <rPh sb="8" eb="9">
      <t>ナイ</t>
    </rPh>
    <rPh sb="10" eb="12">
      <t>キンム</t>
    </rPh>
    <rPh sb="12" eb="14">
      <t>ジカン</t>
    </rPh>
    <phoneticPr fontId="48"/>
  </si>
  <si>
    <t>サービス提供時間</t>
    <rPh sb="4" eb="6">
      <t>テイキョウ</t>
    </rPh>
    <rPh sb="6" eb="8">
      <t>ジカン</t>
    </rPh>
    <phoneticPr fontId="48"/>
  </si>
  <si>
    <t>休憩時間1時間は「1:00」、休憩時間45分は「00:45」と入力してください。</t>
    <phoneticPr fontId="48"/>
  </si>
  <si>
    <t>※24時間表記</t>
  </si>
  <si>
    <t>■シフト記号表（勤務時間帯）</t>
    <rPh sb="4" eb="6">
      <t>キゴウ</t>
    </rPh>
    <rPh sb="6" eb="7">
      <t>ヒョウ</t>
    </rPh>
    <rPh sb="8" eb="10">
      <t>キンム</t>
    </rPh>
    <rPh sb="10" eb="13">
      <t>ジカンタイ</t>
    </rPh>
    <phoneticPr fontId="48"/>
  </si>
  <si>
    <t>≪要 提出≫</t>
    <rPh sb="1" eb="2">
      <t>ヨウ</t>
    </rPh>
    <rPh sb="3" eb="5">
      <t>テイシュツ</t>
    </rPh>
    <phoneticPr fontId="48"/>
  </si>
  <si>
    <t>従業者の勤務体制及び勤務形態一覧表</t>
    <phoneticPr fontId="48"/>
  </si>
  <si>
    <t>厚生労働省が定める基準</t>
    <rPh sb="0" eb="5">
      <t>コウセイロウドウショウ</t>
    </rPh>
    <rPh sb="6" eb="7">
      <t>サダ</t>
    </rPh>
    <rPh sb="9" eb="11">
      <t>キジュン</t>
    </rPh>
    <phoneticPr fontId="9"/>
  </si>
  <si>
    <t>職員の欠員による減算の状況</t>
    <rPh sb="0" eb="2">
      <t>ショクイン</t>
    </rPh>
    <rPh sb="3" eb="5">
      <t>ケツイン</t>
    </rPh>
    <rPh sb="8" eb="10">
      <t>ゲンサン</t>
    </rPh>
    <rPh sb="11" eb="13">
      <t>ジョウキョウ</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</si>
  <si>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</si>
  <si>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</si>
  <si>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</si>
  <si>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</si>
  <si>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</si>
  <si>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9"/>
  </si>
  <si>
    <t>科学的介護推進体制加算</t>
    <rPh sb="0" eb="3">
      <t>カガクテキ</t>
    </rPh>
    <rPh sb="3" eb="5">
      <t>カイゴ</t>
    </rPh>
    <rPh sb="5" eb="7">
      <t>スイシン</t>
    </rPh>
    <rPh sb="7" eb="9">
      <t>タイセイ</t>
    </rPh>
    <rPh sb="9" eb="11">
      <t>カサン</t>
    </rPh>
    <phoneticPr fontId="33"/>
  </si>
  <si>
    <t>※ＬＩＦＥへの登録が「あり」になっていることを確認してください。</t>
    <rPh sb="7" eb="9">
      <t>トウロク</t>
    </rPh>
    <rPh sb="23" eb="25">
      <t>カクニン</t>
    </rPh>
    <phoneticPr fontId="33"/>
  </si>
  <si>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</si>
  <si>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</si>
  <si>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</si>
  <si>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短期利用居宅介護費の算定</t>
    <rPh sb="0" eb="4">
      <t>タンキリヨウ</t>
    </rPh>
    <rPh sb="4" eb="6">
      <t>キョタク</t>
    </rPh>
    <rPh sb="6" eb="9">
      <t>カイゴヒ</t>
    </rPh>
    <rPh sb="10" eb="12">
      <t>サンテイ</t>
    </rPh>
    <phoneticPr fontId="31"/>
  </si>
  <si>
    <t>従業者の勤務体制及び勤務形態一覧表（算定開始月のもの）</t>
    <rPh sb="0" eb="3">
      <t>ジュウギョウシャ</t>
    </rPh>
    <rPh sb="4" eb="6">
      <t>キンム</t>
    </rPh>
    <rPh sb="6" eb="8">
      <t>タイセイ</t>
    </rPh>
    <rPh sb="8" eb="9">
      <t>オヨ</t>
    </rPh>
    <rPh sb="10" eb="12">
      <t>キンム</t>
    </rPh>
    <rPh sb="12" eb="14">
      <t>ケイタイ</t>
    </rPh>
    <rPh sb="14" eb="17">
      <t>イチランヒョウ</t>
    </rPh>
    <rPh sb="18" eb="23">
      <t>サンテイカイシツキ</t>
    </rPh>
    <phoneticPr fontId="9"/>
  </si>
  <si>
    <t>運営規程（短期利用分）</t>
    <rPh sb="0" eb="4">
      <t>ウンエイキテイ</t>
    </rPh>
    <rPh sb="5" eb="10">
      <t>タンキリヨウブン</t>
    </rPh>
    <phoneticPr fontId="31"/>
  </si>
  <si>
    <t>※通常の運営規程に追記した場合、当該運営規程の変更届を提出していただく必要があります。</t>
    <rPh sb="1" eb="3">
      <t>ツウジョウ</t>
    </rPh>
    <rPh sb="4" eb="8">
      <t>ウンエイキテイ</t>
    </rPh>
    <rPh sb="9" eb="11">
      <t>ツイキ</t>
    </rPh>
    <rPh sb="13" eb="15">
      <t>バアイ</t>
    </rPh>
    <rPh sb="16" eb="18">
      <t>トウガイ</t>
    </rPh>
    <rPh sb="18" eb="22">
      <t>ウンエイキテイ</t>
    </rPh>
    <rPh sb="23" eb="26">
      <t>ヘンコウトドケ</t>
    </rPh>
    <rPh sb="27" eb="29">
      <t>テイシュツ</t>
    </rPh>
    <rPh sb="35" eb="37">
      <t>ヒツヨウ</t>
    </rPh>
    <phoneticPr fontId="31"/>
  </si>
  <si>
    <t>若年性認知症利用者受入加算</t>
    <rPh sb="0" eb="3">
      <t>ジャクネンセイ</t>
    </rPh>
    <rPh sb="3" eb="9">
      <t>ニンチショウリヨウシャ</t>
    </rPh>
    <rPh sb="9" eb="13">
      <t>ウケイレカサン</t>
    </rPh>
    <phoneticPr fontId="31"/>
  </si>
  <si>
    <t>看取り連携体制加算に係る届出書（）</t>
    <rPh sb="0" eb="2">
      <t>ミト</t>
    </rPh>
    <rPh sb="3" eb="9">
      <t>レンケイタイセイカサン</t>
    </rPh>
    <rPh sb="10" eb="11">
      <t>カカ</t>
    </rPh>
    <rPh sb="12" eb="15">
      <t>トドケデショ</t>
    </rPh>
    <phoneticPr fontId="31"/>
  </si>
  <si>
    <t>看取り期における対応方針</t>
    <rPh sb="0" eb="2">
      <t>ミト</t>
    </rPh>
    <rPh sb="3" eb="4">
      <t>キ</t>
    </rPh>
    <rPh sb="8" eb="12">
      <t>タイオウホウシン</t>
    </rPh>
    <phoneticPr fontId="31"/>
  </si>
  <si>
    <t>夜間勤務条件基準</t>
    <rPh sb="0" eb="2">
      <t>ヤカン</t>
    </rPh>
    <rPh sb="2" eb="8">
      <t>キンムジョウケンキジュン</t>
    </rPh>
    <phoneticPr fontId="31"/>
  </si>
  <si>
    <t>従業者の勤務体制及び勤務形態一覧表（「減算型→基準型」へ変更する場合）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1" eb="22">
      <t>カタ</t>
    </rPh>
    <rPh sb="23" eb="26">
      <t>キジュンガタ</t>
    </rPh>
    <rPh sb="28" eb="30">
      <t>ヘンコウ</t>
    </rPh>
    <rPh sb="32" eb="34">
      <t>バアイ</t>
    </rPh>
    <phoneticPr fontId="9"/>
  </si>
  <si>
    <t>身体拘束廃止未実施による減算</t>
    <rPh sb="0" eb="2">
      <t>シンタイ</t>
    </rPh>
    <rPh sb="2" eb="4">
      <t>コウソク</t>
    </rPh>
    <rPh sb="4" eb="6">
      <t>ハイシ</t>
    </rPh>
    <rPh sb="6" eb="9">
      <t>ミジッシ</t>
    </rPh>
    <rPh sb="12" eb="14">
      <t>ゲンサン</t>
    </rPh>
    <phoneticPr fontId="31"/>
  </si>
  <si>
    <t>３ユニットの事業所が夜間職員を
２人以上とする場合の減算</t>
    <rPh sb="6" eb="9">
      <t>ジギョウショ</t>
    </rPh>
    <rPh sb="10" eb="14">
      <t>ヤカンショクイン</t>
    </rPh>
    <rPh sb="17" eb="18">
      <t>ニン</t>
    </rPh>
    <rPh sb="18" eb="20">
      <t>イジョウ</t>
    </rPh>
    <rPh sb="23" eb="25">
      <t>バアイ</t>
    </rPh>
    <rPh sb="26" eb="28">
      <t>ゲンサン</t>
    </rPh>
    <phoneticPr fontId="31"/>
  </si>
  <si>
    <t>夜間支援体制加算</t>
    <rPh sb="0" eb="2">
      <t>ヤカン</t>
    </rPh>
    <rPh sb="2" eb="8">
      <t>シエンタイセイカサン</t>
    </rPh>
    <phoneticPr fontId="31"/>
  </si>
  <si>
    <t>夜間支援体制加算に係る届出書</t>
    <rPh sb="0" eb="8">
      <t>ヤカンシエンタイセイカサン</t>
    </rPh>
    <rPh sb="9" eb="10">
      <t>カカ</t>
    </rPh>
    <rPh sb="11" eb="14">
      <t>トドケデショ</t>
    </rPh>
    <phoneticPr fontId="31"/>
  </si>
  <si>
    <t>看取りに関する職員研修に関する書類（研修計画、研修報告等）</t>
    <rPh sb="0" eb="2">
      <t>ミト</t>
    </rPh>
    <rPh sb="4" eb="5">
      <t>カン</t>
    </rPh>
    <rPh sb="7" eb="11">
      <t>ショクインケンシュウ</t>
    </rPh>
    <rPh sb="12" eb="13">
      <t>カン</t>
    </rPh>
    <rPh sb="15" eb="17">
      <t>ショルイ</t>
    </rPh>
    <rPh sb="18" eb="22">
      <t>ケンシュウケイカク</t>
    </rPh>
    <rPh sb="23" eb="28">
      <t>ケンシュウホウコクトウ</t>
    </rPh>
    <phoneticPr fontId="31"/>
  </si>
  <si>
    <t>看取り介護加算</t>
    <rPh sb="0" eb="2">
      <t>ミト</t>
    </rPh>
    <rPh sb="3" eb="7">
      <t>カイゴカサン</t>
    </rPh>
    <phoneticPr fontId="31"/>
  </si>
  <si>
    <t>医療連携体制加算
（Ⅰ）イ、（Ⅰ）ロ、（Ⅰ）ハ</t>
    <rPh sb="0" eb="6">
      <t>イリョウレンケイタイセイ</t>
    </rPh>
    <rPh sb="6" eb="8">
      <t>カサン</t>
    </rPh>
    <phoneticPr fontId="31"/>
  </si>
  <si>
    <t>医療連携体制加算に係る届出書</t>
    <rPh sb="0" eb="8">
      <t>イリョウレンケイタイセイカサン</t>
    </rPh>
    <rPh sb="9" eb="10">
      <t>カカ</t>
    </rPh>
    <rPh sb="11" eb="14">
      <t>トドケデショ</t>
    </rPh>
    <phoneticPr fontId="31"/>
  </si>
  <si>
    <t>重度化した場合における対応に係る指針</t>
    <rPh sb="0" eb="3">
      <t>ジュウドカ</t>
    </rPh>
    <rPh sb="5" eb="7">
      <t>バアイ</t>
    </rPh>
    <rPh sb="11" eb="13">
      <t>タイオウ</t>
    </rPh>
    <rPh sb="14" eb="15">
      <t>カカ</t>
    </rPh>
    <rPh sb="16" eb="18">
      <t>シシン</t>
    </rPh>
    <phoneticPr fontId="31"/>
  </si>
  <si>
    <t>看護師と２４時間連絡できる体制を整備していることが確認できる書類</t>
    <rPh sb="0" eb="3">
      <t>カンゴシ</t>
    </rPh>
    <rPh sb="6" eb="8">
      <t>ジカン</t>
    </rPh>
    <rPh sb="8" eb="10">
      <t>レンラク</t>
    </rPh>
    <rPh sb="13" eb="15">
      <t>タイセイ</t>
    </rPh>
    <rPh sb="16" eb="18">
      <t>セイビ</t>
    </rPh>
    <rPh sb="25" eb="27">
      <t>カクニン</t>
    </rPh>
    <rPh sb="30" eb="32">
      <t>ショルイ</t>
    </rPh>
    <phoneticPr fontId="9"/>
  </si>
  <si>
    <t>看護師の資格証の写し</t>
    <rPh sb="0" eb="2">
      <t>カンゴ</t>
    </rPh>
    <rPh sb="2" eb="3">
      <t>シ</t>
    </rPh>
    <rPh sb="4" eb="7">
      <t>シカクショウ</t>
    </rPh>
    <rPh sb="8" eb="9">
      <t>ウツ</t>
    </rPh>
    <phoneticPr fontId="31"/>
  </si>
  <si>
    <t>【外部との連携の場合】</t>
    <rPh sb="1" eb="3">
      <t>ガイブ</t>
    </rPh>
    <rPh sb="5" eb="7">
      <t>レンケイ</t>
    </rPh>
    <rPh sb="8" eb="10">
      <t>バアイ</t>
    </rPh>
    <phoneticPr fontId="31"/>
  </si>
  <si>
    <t>訪問看護ステーション等との看護師派遣契約書等の写し</t>
    <rPh sb="0" eb="4">
      <t>ホウモンカンゴ</t>
    </rPh>
    <rPh sb="10" eb="11">
      <t>トウ</t>
    </rPh>
    <rPh sb="13" eb="22">
      <t>カンゴシハケンケイヤクショトウ</t>
    </rPh>
    <rPh sb="23" eb="24">
      <t>ウツ</t>
    </rPh>
    <phoneticPr fontId="31"/>
  </si>
  <si>
    <t>【看護師が事業所職員の場合】</t>
    <rPh sb="1" eb="4">
      <t>カンゴシ</t>
    </rPh>
    <rPh sb="5" eb="8">
      <t>ジギョウショ</t>
    </rPh>
    <rPh sb="8" eb="10">
      <t>ショクイン</t>
    </rPh>
    <rPh sb="11" eb="13">
      <t>バアイ</t>
    </rPh>
    <phoneticPr fontId="31"/>
  </si>
  <si>
    <t>医療連携体制加算（Ⅱ）</t>
    <rPh sb="0" eb="8">
      <t>イリョウレンケイタイセイカサン</t>
    </rPh>
    <phoneticPr fontId="31"/>
  </si>
  <si>
    <t>医療連携体制加算（Ⅱ）に係る届出書</t>
    <rPh sb="0" eb="6">
      <t>イリョウレンケイタイセイ</t>
    </rPh>
    <rPh sb="6" eb="8">
      <t>カサン</t>
    </rPh>
    <rPh sb="12" eb="13">
      <t>カカ</t>
    </rPh>
    <rPh sb="14" eb="17">
      <t>トドケデショ</t>
    </rPh>
    <phoneticPr fontId="31"/>
  </si>
  <si>
    <t>認知症専門ケア加算に係る届出書</t>
    <rPh sb="0" eb="5">
      <t>ニンチショウセンモン</t>
    </rPh>
    <rPh sb="7" eb="9">
      <t>カサン</t>
    </rPh>
    <rPh sb="10" eb="11">
      <t>カカ</t>
    </rPh>
    <rPh sb="12" eb="15">
      <t>トドケデショ</t>
    </rPh>
    <phoneticPr fontId="9"/>
  </si>
  <si>
    <t>認知症介護実践リーダー研修修了証の写し</t>
    <rPh sb="0" eb="5">
      <t>ニンチショウカイゴ</t>
    </rPh>
    <rPh sb="5" eb="7">
      <t>ジッセン</t>
    </rPh>
    <rPh sb="11" eb="13">
      <t>ケンシュウ</t>
    </rPh>
    <rPh sb="13" eb="16">
      <t>シュウリョウショウ</t>
    </rPh>
    <rPh sb="17" eb="18">
      <t>ウツ</t>
    </rPh>
    <phoneticPr fontId="9"/>
  </si>
  <si>
    <t>認知症ケアに関する留意事項の伝達又は技術的指導に係る会議を定期的に開催していることがわかる資料
（会議の議事録等）</t>
    <rPh sb="0" eb="3">
      <t>ニンチショウ</t>
    </rPh>
    <rPh sb="6" eb="7">
      <t>カン</t>
    </rPh>
    <rPh sb="9" eb="13">
      <t>リュウイジコウ</t>
    </rPh>
    <rPh sb="14" eb="16">
      <t>デンタツ</t>
    </rPh>
    <rPh sb="16" eb="17">
      <t>マタ</t>
    </rPh>
    <rPh sb="18" eb="23">
      <t>ギジュツテキシドウ</t>
    </rPh>
    <rPh sb="24" eb="25">
      <t>カカ</t>
    </rPh>
    <rPh sb="26" eb="28">
      <t>カイギ</t>
    </rPh>
    <rPh sb="29" eb="32">
      <t>テイキテキ</t>
    </rPh>
    <rPh sb="33" eb="35">
      <t>カイサイ</t>
    </rPh>
    <rPh sb="45" eb="47">
      <t>シリョウ</t>
    </rPh>
    <rPh sb="49" eb="51">
      <t>カイギ</t>
    </rPh>
    <rPh sb="52" eb="56">
      <t>ギジロクトウ</t>
    </rPh>
    <phoneticPr fontId="31"/>
  </si>
  <si>
    <t>認知症専門ケア加算（Ⅰ）・（Ⅱ）</t>
    <rPh sb="0" eb="5">
      <t>ニンチショウセンモン</t>
    </rPh>
    <rPh sb="7" eb="9">
      <t>カサン</t>
    </rPh>
    <phoneticPr fontId="31"/>
  </si>
  <si>
    <t>認知症介護指導者研修修の写し（Ⅱを算定する場合のみ）</t>
    <rPh sb="0" eb="10">
      <t>ニンチショウカイゴシドウシャケンシュウ</t>
    </rPh>
    <rPh sb="10" eb="11">
      <t>オサム</t>
    </rPh>
    <rPh sb="12" eb="13">
      <t>ウツ</t>
    </rPh>
    <rPh sb="17" eb="19">
      <t>サンテイ</t>
    </rPh>
    <rPh sb="21" eb="23">
      <t>バアイ</t>
    </rPh>
    <phoneticPr fontId="31"/>
  </si>
  <si>
    <t>従業者ごとの研修計画（数件抽出の上、提出してください。）（Ⅱを算定する場合のみ）</t>
    <rPh sb="0" eb="3">
      <t>ジュウギョウシャ</t>
    </rPh>
    <rPh sb="6" eb="10">
      <t>ケンシュウケイカク</t>
    </rPh>
    <rPh sb="11" eb="13">
      <t>スウケン</t>
    </rPh>
    <rPh sb="13" eb="15">
      <t>チュウシュツ</t>
    </rPh>
    <rPh sb="16" eb="17">
      <t>ウエ</t>
    </rPh>
    <rPh sb="18" eb="20">
      <t>テイシュツ</t>
    </rPh>
    <rPh sb="31" eb="33">
      <t>サンテイ</t>
    </rPh>
    <rPh sb="35" eb="37">
      <t>バアイ</t>
    </rPh>
    <phoneticPr fontId="31"/>
  </si>
  <si>
    <t>認知症チームケア推進加算
（Ⅰ）・（Ⅱ）</t>
    <rPh sb="0" eb="3">
      <t>ニンチショウ</t>
    </rPh>
    <rPh sb="8" eb="12">
      <t>スイシンカサン</t>
    </rPh>
    <phoneticPr fontId="31"/>
  </si>
  <si>
    <t>認知症チームケア推進加算に係る届出書</t>
    <rPh sb="0" eb="3">
      <t>ニンチショウ</t>
    </rPh>
    <rPh sb="8" eb="12">
      <t>スイシンカサン</t>
    </rPh>
    <rPh sb="13" eb="14">
      <t>カカ</t>
    </rPh>
    <rPh sb="15" eb="18">
      <t>トドケデショ</t>
    </rPh>
    <phoneticPr fontId="31"/>
  </si>
  <si>
    <t>認知症チームケア推進研修修了証の写し</t>
    <rPh sb="0" eb="3">
      <t>ニンチショウ</t>
    </rPh>
    <rPh sb="8" eb="12">
      <t>スイシンケンシュウ</t>
    </rPh>
    <rPh sb="12" eb="15">
      <t>シュウリョウショウ</t>
    </rPh>
    <rPh sb="16" eb="17">
      <t>ウツ</t>
    </rPh>
    <phoneticPr fontId="31"/>
  </si>
  <si>
    <t>認知症介護指導者養成研修修了証の写し（Ⅰを算定する場合のみ）</t>
    <rPh sb="0" eb="7">
      <t>ニンチショウカイゴシドウ</t>
    </rPh>
    <rPh sb="7" eb="8">
      <t>シャ</t>
    </rPh>
    <rPh sb="8" eb="10">
      <t>ヨウセイ</t>
    </rPh>
    <rPh sb="10" eb="12">
      <t>ケンシュウ</t>
    </rPh>
    <rPh sb="12" eb="15">
      <t>シュウリョウショウ</t>
    </rPh>
    <rPh sb="16" eb="17">
      <t>ウツ</t>
    </rPh>
    <rPh sb="21" eb="23">
      <t>サンテイ</t>
    </rPh>
    <rPh sb="25" eb="27">
      <t>バアイ</t>
    </rPh>
    <phoneticPr fontId="31"/>
  </si>
  <si>
    <t>認知症介護実践リーダー研修修了証の写し（Ⅱを算定する場合のみ）</t>
    <rPh sb="0" eb="5">
      <t>ニンチショウカイゴ</t>
    </rPh>
    <rPh sb="5" eb="7">
      <t>ジッセン</t>
    </rPh>
    <rPh sb="11" eb="13">
      <t>ケンシュウ</t>
    </rPh>
    <rPh sb="13" eb="16">
      <t>シュウリョウショウ</t>
    </rPh>
    <rPh sb="17" eb="18">
      <t>ウツ</t>
    </rPh>
    <rPh sb="22" eb="24">
      <t>サンテイ</t>
    </rPh>
    <rPh sb="26" eb="28">
      <t>バアイ</t>
    </rPh>
    <phoneticPr fontId="31"/>
  </si>
  <si>
    <t>高齢者施設等感染症対策向上加算</t>
    <rPh sb="0" eb="6">
      <t>コウレイシャシセツトウ</t>
    </rPh>
    <rPh sb="6" eb="11">
      <t>カンセンショウタイサク</t>
    </rPh>
    <rPh sb="11" eb="15">
      <t>コウジョウカサン</t>
    </rPh>
    <phoneticPr fontId="31"/>
  </si>
  <si>
    <t>高齢者施設等感染症対策向上加算に係る届出書</t>
    <rPh sb="0" eb="6">
      <t>コウレイシャシセツトウ</t>
    </rPh>
    <rPh sb="6" eb="13">
      <t>カンセンショウタイサクコウジョウ</t>
    </rPh>
    <rPh sb="13" eb="15">
      <t>カサン</t>
    </rPh>
    <rPh sb="16" eb="17">
      <t>カカ</t>
    </rPh>
    <rPh sb="18" eb="21">
      <t>トドケデショ</t>
    </rPh>
    <phoneticPr fontId="31"/>
  </si>
  <si>
    <t>生産性向上推進体制加算
（Ⅰ）・（Ⅱ）</t>
    <rPh sb="0" eb="11">
      <t>セイサンセイコウジョウスイシンタイセイカサン</t>
    </rPh>
    <phoneticPr fontId="31"/>
  </si>
  <si>
    <t>生産性向上推進体制加算に係る届出書</t>
    <rPh sb="0" eb="11">
      <t>セイサンセイコウジョウスイシンタイセイカサン</t>
    </rPh>
    <rPh sb="12" eb="13">
      <t>カカ</t>
    </rPh>
    <rPh sb="14" eb="17">
      <t>トドケデショ</t>
    </rPh>
    <phoneticPr fontId="31"/>
  </si>
  <si>
    <t>要件を満たすことがわかる委員会の議事録</t>
    <rPh sb="0" eb="2">
      <t>ヨウケン</t>
    </rPh>
    <rPh sb="3" eb="4">
      <t>ミ</t>
    </rPh>
    <rPh sb="12" eb="15">
      <t>イインカイ</t>
    </rPh>
    <rPh sb="16" eb="19">
      <t>ギジロク</t>
    </rPh>
    <phoneticPr fontId="31"/>
  </si>
  <si>
    <t>実績データにより確認された生産性向上の取り組みによる成果がわかる資料（Ⅰを算定する場合のみ）</t>
    <rPh sb="0" eb="2">
      <t>ジッセキ</t>
    </rPh>
    <rPh sb="8" eb="10">
      <t>カクニン</t>
    </rPh>
    <rPh sb="13" eb="18">
      <t>セイサンセイコウジョウ</t>
    </rPh>
    <rPh sb="19" eb="20">
      <t>ト</t>
    </rPh>
    <rPh sb="21" eb="22">
      <t>ク</t>
    </rPh>
    <rPh sb="26" eb="28">
      <t>セイカ</t>
    </rPh>
    <rPh sb="32" eb="34">
      <t>シリョウ</t>
    </rPh>
    <rPh sb="37" eb="39">
      <t>サンテイ</t>
    </rPh>
    <rPh sb="41" eb="43">
      <t>バアイ</t>
    </rPh>
    <phoneticPr fontId="31"/>
  </si>
  <si>
    <t>※詳しくは【R6.3.15付老高発0315第4号「生産性向上推進体制加算に関する基本的考え方並びに事務処理手順及び様式例等の提示について」】を参照の上、届け出てください。</t>
    <rPh sb="1" eb="2">
      <t>クワ</t>
    </rPh>
    <rPh sb="13" eb="14">
      <t>ツキ</t>
    </rPh>
    <rPh sb="14" eb="15">
      <t>ロウ</t>
    </rPh>
    <rPh sb="15" eb="16">
      <t>ダカ</t>
    </rPh>
    <rPh sb="16" eb="17">
      <t>ハツ</t>
    </rPh>
    <rPh sb="21" eb="22">
      <t>ダイ</t>
    </rPh>
    <rPh sb="23" eb="24">
      <t>ゴウ</t>
    </rPh>
    <rPh sb="25" eb="28">
      <t>セイサンセイ</t>
    </rPh>
    <rPh sb="28" eb="36">
      <t>コウジョウスイシンタイセイカサン</t>
    </rPh>
    <rPh sb="37" eb="38">
      <t>カン</t>
    </rPh>
    <rPh sb="40" eb="44">
      <t>キホンテキカンガ</t>
    </rPh>
    <rPh sb="45" eb="46">
      <t>カタ</t>
    </rPh>
    <rPh sb="46" eb="47">
      <t>ナラ</t>
    </rPh>
    <rPh sb="49" eb="55">
      <t>ジムショリテジュン</t>
    </rPh>
    <rPh sb="55" eb="56">
      <t>オヨ</t>
    </rPh>
    <rPh sb="57" eb="59">
      <t>ヨウシキ</t>
    </rPh>
    <rPh sb="59" eb="60">
      <t>レイ</t>
    </rPh>
    <rPh sb="60" eb="61">
      <t>トウ</t>
    </rPh>
    <rPh sb="62" eb="64">
      <t>テイジ</t>
    </rPh>
    <rPh sb="71" eb="73">
      <t>サンショウ</t>
    </rPh>
    <rPh sb="74" eb="75">
      <t>ウエ</t>
    </rPh>
    <rPh sb="76" eb="77">
      <t>トド</t>
    </rPh>
    <rPh sb="78" eb="79">
      <t>デ</t>
    </rPh>
    <phoneticPr fontId="31"/>
  </si>
  <si>
    <t>認知症対応型共同生活介護　加算届必要添付書類</t>
    <rPh sb="0" eb="12">
      <t>ニンチショウタイオウガタキョウドウセイカツカイゴ</t>
    </rPh>
    <rPh sb="13" eb="16">
      <t>カサントドケ</t>
    </rPh>
    <rPh sb="16" eb="22">
      <t>ヒツヨウテンプショルイ</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</si>
  <si>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</si>
  <si>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サービス提供体制強化加算
（Ⅰ）・（Ⅱ）・（Ⅲ）</t>
    <rPh sb="4" eb="8">
      <t>テイキョウタイセイ</t>
    </rPh>
    <rPh sb="8" eb="12">
      <t>キョウカカサン</t>
    </rPh>
    <phoneticPr fontId="31"/>
  </si>
  <si>
    <t>サービス提供体制強化加算に関する届出書（様式１－３）</t>
    <rPh sb="4" eb="12">
      <t>テイキョウタイセイキョウカカサン</t>
    </rPh>
    <rPh sb="13" eb="14">
      <t>カン</t>
    </rPh>
    <rPh sb="16" eb="19">
      <t>トドケデショ</t>
    </rPh>
    <rPh sb="20" eb="22">
      <t>ヨウシキ</t>
    </rPh>
    <phoneticPr fontId="31"/>
  </si>
  <si>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3"/>
  </si>
  <si>
    <t>1　（介護予防）特定施設入居者生活介護</t>
    <phoneticPr fontId="3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</si>
  <si>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3"/>
  </si>
  <si>
    <t>5　介護職員等の状況</t>
    <rPh sb="2" eb="4">
      <t>カイゴ</t>
    </rPh>
    <rPh sb="4" eb="6">
      <t>ショクイン</t>
    </rPh>
    <rPh sb="6" eb="7">
      <t>トウ</t>
    </rPh>
    <rPh sb="8" eb="10">
      <t>ジョウキョウ</t>
    </rPh>
    <phoneticPr fontId="33"/>
  </si>
  <si>
    <t>介護職員の総数（常勤換算）</t>
    <rPh sb="0" eb="2">
      <t>カイゴ</t>
    </rPh>
    <rPh sb="2" eb="4">
      <t>ショクイン</t>
    </rPh>
    <rPh sb="5" eb="7">
      <t>ソウスウ</t>
    </rPh>
    <rPh sb="8" eb="10">
      <t>ジョウキン</t>
    </rPh>
    <rPh sb="10" eb="12">
      <t>カンサン</t>
    </rPh>
    <phoneticPr fontId="33"/>
  </si>
  <si>
    <t>サービスの質の向上に資する
取組の状況</t>
    <rPh sb="5" eb="6">
      <t>シツ</t>
    </rPh>
    <rPh sb="7" eb="9">
      <t>コウジョウ</t>
    </rPh>
    <rPh sb="10" eb="11">
      <t>シ</t>
    </rPh>
    <rPh sb="14" eb="15">
      <t>ト</t>
    </rPh>
    <rPh sb="15" eb="16">
      <t>ク</t>
    </rPh>
    <rPh sb="17" eb="19">
      <t>ジョウキョウ</t>
    </rPh>
    <phoneticPr fontId="33"/>
  </si>
  <si>
    <t>　※（介護予防）特定施設入居者生活介護、地域密着型特定施設入居者生活介護は記載</t>
    <rPh sb="37" eb="39">
      <t>キサイ</t>
    </rPh>
    <phoneticPr fontId="3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</si>
  <si>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3"/>
  </si>
  <si>
    <t xml:space="preserve"> 　　※介護福祉士等の状況、常勤職員の状況、勤続年数の状況のうち、いずれか１つを満たすこと。</t>
    <phoneticPr fontId="33"/>
  </si>
  <si>
    <t>①に占める②の割合が75％以上</t>
    <rPh sb="2" eb="3">
      <t>シ</t>
    </rPh>
    <rPh sb="7" eb="9">
      <t>ワリアイ</t>
    </rPh>
    <rPh sb="13" eb="15">
      <t>イジョウ</t>
    </rPh>
    <phoneticPr fontId="33"/>
  </si>
  <si>
    <t>看護・介護職員の総数（常勤換算）</t>
    <rPh sb="0" eb="2">
      <t>カンゴ</t>
    </rPh>
    <rPh sb="3" eb="5">
      <t>カイゴ</t>
    </rPh>
    <rPh sb="5" eb="7">
      <t>ショクイン</t>
    </rPh>
    <rPh sb="8" eb="10">
      <t>ソウスウ</t>
    </rPh>
    <rPh sb="11" eb="13">
      <t>ジョウキン</t>
    </rPh>
    <rPh sb="13" eb="15">
      <t>カンサン</t>
    </rPh>
    <phoneticPr fontId="3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</si>
  <si>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3"/>
  </si>
  <si>
    <t>①のうち勤続年数７年以上の者の総数
（常勤換算）</t>
    <phoneticPr fontId="33"/>
  </si>
  <si>
    <t>（様式1-3）</t>
    <rPh sb="1" eb="3">
      <t>ヨウシキ</t>
    </rPh>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</si>
</sst>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lt;=999]000;[&lt;=9999]000\-00;000\-0000"/>
    <numFmt numFmtId="185" formatCode="#,##0.0#"/>
    <numFmt numFmtId="186" formatCode="h:mm;@"/>
  </numFmts>
  <fonts count="65"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trike/>
      <sz val="10"/>
      <name val="HGSｺﾞｼｯｸM"/>
      <family val="3"/>
      <charset val="128"/>
    </font>
    <font>
      <sz val="10"/>
      <name val="HGPｺﾞｼｯｸM"/>
      <family val="3"/>
      <charset val="128"/>
    </font>
    <font>
      <sz val="11"/>
      <name val="HGPｺﾞｼｯｸM"/>
      <family val="3"/>
      <charset val="128"/>
    </font>
    <font>
      <sz val="11"/>
      <color rgb="FFFF0000"/>
      <name val="HGSｺﾞｼｯｸM"/>
      <family val="3"/>
      <charset val="128"/>
    </font>
    <font>
      <sz val="11"/>
      <color theme="1"/>
      <name val="HGSｺﾞｼｯｸM"/>
      <family val="3"/>
      <charset val="128"/>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
      <u/>
      <sz val="8"/>
      <color indexed="10"/>
      <name val="HGSｺﾞｼｯｸM"/>
      <family val="3"/>
      <charset val="128"/>
    </font>
    <font>
      <strike/>
      <sz val="9"/>
      <color rgb="FFFF0000"/>
      <name val="HGSｺﾞｼｯｸM"/>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4">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top/>
      <bottom style="dashed">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2">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0" fillId="0" borderId="0">
      <alignment vertical="center"/>
    </xf>
    <xf numFmtId="9" fontId="40" fillId="0" borderId="0" applyFont="0" applyFill="0" applyBorder="0" applyAlignment="0" applyProtection="0">
      <alignment vertical="center"/>
    </xf>
    <xf numFmtId="38" fontId="29"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605">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3"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3"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5" applyFont="1"/>
    <xf numFmtId="0" fontId="30" fillId="0" borderId="0" xfId="25" applyFont="1" applyAlignment="1">
      <alignment horizontal="center"/>
    </xf>
    <xf numFmtId="0" fontId="30" fillId="0" borderId="53" xfId="25" applyFont="1" applyBorder="1"/>
    <xf numFmtId="0" fontId="30" fillId="0" borderId="27" xfId="25" applyFont="1" applyBorder="1"/>
    <xf numFmtId="0" fontId="30" fillId="0" borderId="0" xfId="25" applyFont="1" applyAlignment="1">
      <alignment horizontal="left"/>
    </xf>
    <xf numFmtId="0" fontId="30" fillId="0" borderId="0" xfId="25" applyFont="1" applyAlignment="1">
      <alignment horizontal="left" vertical="center"/>
    </xf>
    <xf numFmtId="0" fontId="32" fillId="0" borderId="0" xfId="25" applyFont="1" applyAlignment="1">
      <alignment vertical="top" wrapText="1"/>
    </xf>
    <xf numFmtId="0" fontId="32" fillId="0" borderId="0" xfId="25" applyFont="1" applyAlignment="1">
      <alignment horizontal="left" vertical="top"/>
    </xf>
    <xf numFmtId="0" fontId="32" fillId="0" borderId="0" xfId="25" applyFont="1" applyAlignment="1">
      <alignment vertical="top"/>
    </xf>
    <xf numFmtId="178" fontId="30" fillId="0" borderId="0" xfId="25" applyNumberFormat="1" applyFont="1" applyAlignment="1">
      <alignment vertical="center"/>
    </xf>
    <xf numFmtId="0" fontId="30" fillId="0" borderId="0" xfId="25" applyFont="1" applyAlignment="1">
      <alignment horizontal="center" vertical="center" wrapText="1"/>
    </xf>
    <xf numFmtId="0" fontId="30" fillId="0" borderId="29" xfId="25" applyFont="1" applyBorder="1" applyAlignment="1">
      <alignment vertical="center"/>
    </xf>
    <xf numFmtId="0" fontId="30" fillId="0" borderId="27" xfId="25" applyFont="1" applyBorder="1" applyAlignment="1">
      <alignment vertical="center"/>
    </xf>
    <xf numFmtId="0" fontId="30" fillId="0" borderId="27" xfId="25" applyFont="1" applyBorder="1" applyAlignment="1">
      <alignment horizontal="left" vertical="center"/>
    </xf>
    <xf numFmtId="0" fontId="30" fillId="0" borderId="26" xfId="25" applyFont="1" applyBorder="1" applyAlignment="1">
      <alignment horizontal="left" vertical="center"/>
    </xf>
    <xf numFmtId="178" fontId="30" fillId="0" borderId="27" xfId="25" applyNumberFormat="1" applyFont="1" applyBorder="1" applyAlignment="1">
      <alignment vertical="center"/>
    </xf>
    <xf numFmtId="0" fontId="30" fillId="0" borderId="27"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12" xfId="25" applyFont="1" applyBorder="1" applyAlignment="1">
      <alignment vertical="center"/>
    </xf>
    <xf numFmtId="0" fontId="30" fillId="0" borderId="0" xfId="25" applyFont="1" applyAlignment="1">
      <alignment horizontal="center" vertical="center"/>
    </xf>
    <xf numFmtId="0" fontId="30" fillId="0" borderId="15" xfId="25" applyFont="1" applyBorder="1" applyAlignment="1">
      <alignment vertical="center"/>
    </xf>
    <xf numFmtId="0" fontId="30" fillId="0" borderId="29" xfId="25" applyFont="1" applyBorder="1" applyAlignment="1">
      <alignment horizontal="left" vertical="center"/>
    </xf>
    <xf numFmtId="0" fontId="30" fillId="0" borderId="17" xfId="25" applyFont="1" applyBorder="1" applyAlignment="1">
      <alignment horizontal="center" vertical="center"/>
    </xf>
    <xf numFmtId="0" fontId="30" fillId="0" borderId="16" xfId="25" applyFont="1" applyBorder="1" applyAlignment="1">
      <alignment horizontal="center" vertical="center"/>
    </xf>
    <xf numFmtId="0" fontId="30" fillId="0" borderId="30" xfId="25" applyFont="1" applyBorder="1" applyAlignment="1">
      <alignment horizontal="center" vertical="center"/>
    </xf>
    <xf numFmtId="0" fontId="30" fillId="0" borderId="15" xfId="25" applyFont="1" applyBorder="1" applyAlignment="1">
      <alignment horizontal="left" vertical="center"/>
    </xf>
    <xf numFmtId="0" fontId="30" fillId="0" borderId="0" xfId="25" applyFont="1" applyAlignment="1">
      <alignment vertical="center"/>
    </xf>
    <xf numFmtId="0" fontId="30" fillId="0" borderId="13" xfId="25" applyFont="1" applyBorder="1" applyAlignment="1">
      <alignment horizontal="left" vertical="center"/>
    </xf>
    <xf numFmtId="0" fontId="30" fillId="0" borderId="11" xfId="25" applyFont="1" applyBorder="1" applyAlignment="1">
      <alignment horizontal="center" vertical="center"/>
    </xf>
    <xf numFmtId="0" fontId="35" fillId="0" borderId="12" xfId="25" applyFont="1" applyBorder="1" applyAlignment="1">
      <alignment vertical="center" shrinkToFit="1"/>
    </xf>
    <xf numFmtId="0" fontId="36" fillId="0" borderId="0" xfId="25" applyFont="1" applyAlignment="1">
      <alignment horizontal="center" vertical="center"/>
    </xf>
    <xf numFmtId="0" fontId="30" fillId="0" borderId="28" xfId="25" applyFont="1" applyBorder="1" applyAlignment="1">
      <alignment vertical="center"/>
    </xf>
    <xf numFmtId="0" fontId="30" fillId="0" borderId="53" xfId="25" applyFont="1" applyBorder="1" applyAlignment="1">
      <alignment vertical="center"/>
    </xf>
    <xf numFmtId="0" fontId="30" fillId="0" borderId="53"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center" vertical="center"/>
    </xf>
    <xf numFmtId="0" fontId="30" fillId="0" borderId="53" xfId="25" applyFont="1" applyBorder="1" applyAlignment="1">
      <alignment horizontal="center" vertical="center" wrapText="1"/>
    </xf>
    <xf numFmtId="0" fontId="30" fillId="0" borderId="27" xfId="25" applyFont="1" applyBorder="1" applyAlignment="1">
      <alignment horizontal="center" vertical="center"/>
    </xf>
    <xf numFmtId="0" fontId="30" fillId="0" borderId="26" xfId="25" applyFont="1" applyBorder="1" applyAlignment="1">
      <alignment horizontal="center" vertical="center"/>
    </xf>
    <xf numFmtId="0" fontId="34" fillId="0" borderId="27" xfId="25" applyFont="1" applyBorder="1" applyAlignment="1">
      <alignment horizontal="left" vertical="center"/>
    </xf>
    <xf numFmtId="0" fontId="30" fillId="0" borderId="17" xfId="25" applyFont="1" applyBorder="1" applyAlignment="1">
      <alignment horizontal="left" vertical="center"/>
    </xf>
    <xf numFmtId="0" fontId="34" fillId="0" borderId="17" xfId="25" applyFont="1" applyBorder="1" applyAlignment="1">
      <alignment horizontal="left" vertical="center"/>
    </xf>
    <xf numFmtId="0" fontId="35" fillId="0" borderId="0" xfId="25" applyFont="1" applyAlignment="1">
      <alignment horizontal="left" vertical="center"/>
    </xf>
    <xf numFmtId="0" fontId="34" fillId="0" borderId="16" xfId="25" applyFont="1" applyBorder="1" applyAlignment="1">
      <alignment horizontal="left" vertical="center"/>
    </xf>
    <xf numFmtId="0" fontId="30" fillId="0" borderId="0" xfId="25" applyFont="1" applyAlignment="1">
      <alignment horizontal="left" vertical="center" wrapText="1"/>
    </xf>
    <xf numFmtId="0" fontId="36" fillId="0" borderId="53" xfId="25" applyFont="1" applyBorder="1" applyAlignment="1">
      <alignment horizontal="center" vertical="center"/>
    </xf>
    <xf numFmtId="0" fontId="30" fillId="0" borderId="25" xfId="25" applyFont="1" applyBorder="1" applyAlignment="1">
      <alignment vertical="center"/>
    </xf>
    <xf numFmtId="0" fontId="30" fillId="0" borderId="28" xfId="25" applyFont="1" applyBorder="1" applyAlignment="1">
      <alignment horizontal="left" vertical="center" wrapText="1"/>
    </xf>
    <xf numFmtId="0" fontId="30" fillId="0" borderId="53" xfId="25" applyFont="1" applyBorder="1" applyAlignment="1">
      <alignment horizontal="left" vertical="center" wrapText="1"/>
    </xf>
    <xf numFmtId="0" fontId="34" fillId="0" borderId="29" xfId="25" applyFont="1" applyBorder="1" applyAlignment="1">
      <alignment vertical="center"/>
    </xf>
    <xf numFmtId="0" fontId="34" fillId="0" borderId="27" xfId="25" applyFont="1" applyBorder="1" applyAlignment="1">
      <alignment vertical="center"/>
    </xf>
    <xf numFmtId="0" fontId="34" fillId="0" borderId="28" xfId="25" applyFont="1" applyBorder="1" applyAlignment="1">
      <alignment vertical="center"/>
    </xf>
    <xf numFmtId="0" fontId="34" fillId="0" borderId="53" xfId="25" applyFont="1" applyBorder="1" applyAlignment="1">
      <alignment vertical="center"/>
    </xf>
    <xf numFmtId="0" fontId="30" fillId="0" borderId="25" xfId="25" applyFont="1" applyBorder="1" applyAlignment="1">
      <alignment horizontal="center" vertical="center"/>
    </xf>
    <xf numFmtId="0" fontId="30" fillId="0" borderId="28" xfId="25" applyFont="1" applyBorder="1" applyAlignment="1">
      <alignment horizontal="left" vertical="center"/>
    </xf>
    <xf numFmtId="0" fontId="34" fillId="0" borderId="13" xfId="25" applyFont="1" applyBorder="1" applyAlignment="1">
      <alignment vertical="center"/>
    </xf>
    <xf numFmtId="0" fontId="34" fillId="0" borderId="17" xfId="25" applyFont="1" applyBorder="1" applyAlignment="1">
      <alignment vertical="center"/>
    </xf>
    <xf numFmtId="0" fontId="30" fillId="0" borderId="17" xfId="25" applyFont="1" applyBorder="1" applyAlignment="1">
      <alignment vertical="center"/>
    </xf>
    <xf numFmtId="0" fontId="30" fillId="0" borderId="16"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right" vertical="center"/>
    </xf>
    <xf numFmtId="0" fontId="30" fillId="10" borderId="25" xfId="25" applyFont="1" applyFill="1" applyBorder="1" applyAlignment="1">
      <alignment horizontal="center" vertical="center"/>
    </xf>
    <xf numFmtId="0" fontId="30" fillId="10" borderId="53" xfId="25" applyFont="1" applyFill="1" applyBorder="1" applyAlignment="1">
      <alignment horizontal="left" vertical="center"/>
    </xf>
    <xf numFmtId="0" fontId="30" fillId="10" borderId="53" xfId="25" applyFont="1" applyFill="1" applyBorder="1" applyAlignment="1">
      <alignment vertical="center"/>
    </xf>
    <xf numFmtId="0" fontId="30" fillId="0" borderId="16" xfId="25" applyFont="1" applyBorder="1" applyAlignment="1">
      <alignment vertical="center"/>
    </xf>
    <xf numFmtId="0" fontId="30" fillId="0" borderId="11" xfId="25" applyFont="1" applyBorder="1" applyAlignment="1">
      <alignment vertical="center"/>
    </xf>
    <xf numFmtId="0" fontId="37" fillId="0" borderId="0" xfId="25" applyFont="1" applyAlignment="1">
      <alignment horizontal="center" vertical="center"/>
    </xf>
    <xf numFmtId="0" fontId="30" fillId="0" borderId="26" xfId="25" applyFont="1" applyBorder="1" applyAlignment="1">
      <alignment vertical="center"/>
    </xf>
    <xf numFmtId="0" fontId="30" fillId="0" borderId="30" xfId="25" applyFont="1" applyBorder="1" applyAlignment="1">
      <alignment vertical="center"/>
    </xf>
    <xf numFmtId="0" fontId="30" fillId="0" borderId="0" xfId="25" applyFont="1" applyAlignment="1">
      <alignment vertical="center" wrapText="1"/>
    </xf>
    <xf numFmtId="0" fontId="30" fillId="0" borderId="12" xfId="25" applyFont="1" applyBorder="1" applyAlignment="1">
      <alignment horizontal="center" vertical="center"/>
    </xf>
    <xf numFmtId="0" fontId="30" fillId="0" borderId="15" xfId="25" applyFont="1" applyBorder="1" applyAlignment="1">
      <alignment horizontal="center" vertical="center"/>
    </xf>
    <xf numFmtId="0" fontId="30" fillId="0" borderId="12" xfId="25" applyFont="1" applyBorder="1" applyAlignment="1">
      <alignment horizontal="left" vertical="center"/>
    </xf>
    <xf numFmtId="0" fontId="30" fillId="0" borderId="0" xfId="25" applyFont="1" applyAlignment="1">
      <alignment horizontal="left" vertical="top"/>
    </xf>
    <xf numFmtId="0" fontId="34" fillId="0" borderId="12" xfId="25" applyFont="1" applyBorder="1" applyAlignment="1">
      <alignment vertical="center"/>
    </xf>
    <xf numFmtId="0" fontId="34" fillId="0" borderId="0" xfId="25" applyFont="1" applyAlignment="1">
      <alignment vertical="center"/>
    </xf>
    <xf numFmtId="0" fontId="29" fillId="0" borderId="0" xfId="25"/>
    <xf numFmtId="0" fontId="29" fillId="0" borderId="27" xfId="25" applyBorder="1"/>
    <xf numFmtId="0" fontId="30" fillId="10" borderId="0" xfId="25" applyFont="1" applyFill="1" applyAlignment="1">
      <alignment horizontal="center" vertical="center"/>
    </xf>
    <xf numFmtId="0" fontId="30" fillId="10" borderId="0" xfId="25" applyFont="1" applyFill="1" applyAlignment="1">
      <alignment horizontal="left" vertical="center"/>
    </xf>
    <xf numFmtId="0" fontId="30" fillId="10" borderId="27" xfId="25" applyFont="1" applyFill="1" applyBorder="1" applyAlignment="1">
      <alignment horizontal="left" vertical="center"/>
    </xf>
    <xf numFmtId="0" fontId="30" fillId="10" borderId="26" xfId="25" applyFont="1" applyFill="1" applyBorder="1" applyAlignment="1">
      <alignment horizontal="center" vertical="center"/>
    </xf>
    <xf numFmtId="0" fontId="30" fillId="0" borderId="29" xfId="25" applyFont="1" applyBorder="1"/>
    <xf numFmtId="0" fontId="30" fillId="0" borderId="26" xfId="25" applyFont="1" applyBorder="1" applyAlignment="1">
      <alignment horizontal="center"/>
    </xf>
    <xf numFmtId="0" fontId="30" fillId="0" borderId="15" xfId="25" applyFont="1" applyBorder="1"/>
    <xf numFmtId="0" fontId="37" fillId="0" borderId="27" xfId="25" applyFont="1" applyBorder="1" applyAlignment="1">
      <alignment horizontal="center" vertical="center"/>
    </xf>
    <xf numFmtId="0" fontId="30" fillId="0" borderId="15" xfId="25" applyFont="1" applyBorder="1" applyAlignment="1">
      <alignment vertical="center" wrapText="1"/>
    </xf>
    <xf numFmtId="0" fontId="29" fillId="0" borderId="0" xfId="25" applyAlignment="1">
      <alignment horizontal="center"/>
    </xf>
    <xf numFmtId="49" fontId="30" fillId="0" borderId="27" xfId="25" applyNumberFormat="1" applyFont="1" applyBorder="1" applyAlignment="1">
      <alignment horizontal="left" vertical="center"/>
    </xf>
    <xf numFmtId="0" fontId="37" fillId="0" borderId="15" xfId="25" applyFont="1" applyBorder="1" applyAlignment="1">
      <alignment horizontal="center" vertical="center"/>
    </xf>
    <xf numFmtId="0" fontId="37" fillId="0" borderId="12" xfId="25" applyFont="1" applyBorder="1" applyAlignment="1">
      <alignment vertical="center"/>
    </xf>
    <xf numFmtId="49" fontId="30" fillId="0" borderId="0" xfId="25" applyNumberFormat="1" applyFont="1" applyAlignment="1">
      <alignment horizontal="left" vertical="center"/>
    </xf>
    <xf numFmtId="1" fontId="30" fillId="0" borderId="17" xfId="25" applyNumberFormat="1" applyFont="1" applyBorder="1" applyAlignment="1">
      <alignment vertical="center"/>
    </xf>
    <xf numFmtId="0" fontId="30" fillId="0" borderId="17" xfId="25" applyFont="1" applyBorder="1" applyAlignment="1">
      <alignment vertical="center" wrapText="1" shrinkToFit="1"/>
    </xf>
    <xf numFmtId="0" fontId="30" fillId="0" borderId="11" xfId="25" applyFont="1" applyBorder="1" applyAlignment="1">
      <alignment horizontal="centerContinuous" vertical="center"/>
    </xf>
    <xf numFmtId="0" fontId="30" fillId="0" borderId="0" xfId="25" applyFont="1" applyAlignment="1">
      <alignment vertical="top"/>
    </xf>
    <xf numFmtId="0" fontId="30" fillId="0" borderId="56" xfId="25" applyFont="1" applyBorder="1" applyAlignment="1">
      <alignment horizontal="left" vertical="center"/>
    </xf>
    <xf numFmtId="0" fontId="37" fillId="0" borderId="0" xfId="25" applyFont="1" applyAlignment="1">
      <alignment vertical="center"/>
    </xf>
    <xf numFmtId="0" fontId="32" fillId="0" borderId="0" xfId="25" applyFont="1" applyAlignment="1">
      <alignment vertical="center"/>
    </xf>
    <xf numFmtId="0" fontId="30" fillId="0" borderId="26" xfId="25" applyFont="1" applyBorder="1" applyAlignment="1">
      <alignment vertical="center" wrapText="1"/>
    </xf>
    <xf numFmtId="0" fontId="37" fillId="0" borderId="15" xfId="25" applyFont="1" applyBorder="1" applyAlignment="1">
      <alignment vertical="center"/>
    </xf>
    <xf numFmtId="0" fontId="37" fillId="0" borderId="0" xfId="25" applyFont="1" applyAlignment="1">
      <alignment horizontal="center" vertical="center" wrapText="1"/>
    </xf>
    <xf numFmtId="0" fontId="42" fillId="0" borderId="0" xfId="25" applyFont="1" applyAlignment="1">
      <alignment vertical="center"/>
    </xf>
    <xf numFmtId="0" fontId="43" fillId="0" borderId="0" xfId="25" applyFont="1" applyAlignment="1">
      <alignment vertical="center"/>
    </xf>
    <xf numFmtId="0" fontId="10" fillId="0" borderId="11" xfId="7" applyFont="1" applyBorder="1" applyAlignment="1">
      <alignment horizontal="left" vertical="center" wrapText="1"/>
    </xf>
    <xf numFmtId="0" fontId="32" fillId="0" borderId="0" xfId="25" applyFont="1" applyAlignment="1">
      <alignment horizontal="center" vertical="center"/>
    </xf>
    <xf numFmtId="184" fontId="30" fillId="0" borderId="29" xfId="25" applyNumberFormat="1" applyFont="1" applyBorder="1" applyAlignment="1">
      <alignment vertical="center"/>
    </xf>
    <xf numFmtId="184" fontId="30" fillId="0" borderId="27" xfId="25" applyNumberFormat="1" applyFont="1" applyBorder="1" applyAlignment="1">
      <alignment horizontal="center" vertical="center"/>
    </xf>
    <xf numFmtId="184" fontId="30" fillId="0" borderId="12" xfId="25" applyNumberFormat="1" applyFont="1" applyBorder="1" applyAlignment="1">
      <alignment vertical="center"/>
    </xf>
    <xf numFmtId="184" fontId="30" fillId="0" borderId="13" xfId="25" applyNumberFormat="1" applyFont="1" applyBorder="1" applyAlignment="1">
      <alignment horizontal="center" vertical="center"/>
    </xf>
    <xf numFmtId="184" fontId="30" fillId="0" borderId="17" xfId="25" applyNumberFormat="1" applyFont="1" applyBorder="1" applyAlignment="1">
      <alignment horizontal="center" vertical="center"/>
    </xf>
    <xf numFmtId="0" fontId="34" fillId="0" borderId="54" xfId="25" applyFont="1" applyBorder="1" applyAlignment="1">
      <alignment vertical="center"/>
    </xf>
    <xf numFmtId="0" fontId="34" fillId="0" borderId="16" xfId="25" applyFont="1" applyBorder="1" applyAlignment="1">
      <alignment vertical="center"/>
    </xf>
    <xf numFmtId="0" fontId="34" fillId="0" borderId="11" xfId="25" applyFont="1" applyBorder="1" applyAlignment="1">
      <alignment vertical="center"/>
    </xf>
    <xf numFmtId="0" fontId="30" fillId="0" borderId="54" xfId="25" applyFont="1" applyBorder="1" applyAlignment="1">
      <alignment vertical="center"/>
    </xf>
    <xf numFmtId="0" fontId="30" fillId="0" borderId="54" xfId="25" applyFont="1" applyBorder="1" applyAlignment="1">
      <alignment vertical="center" wrapText="1"/>
    </xf>
    <xf numFmtId="0" fontId="29" fillId="0" borderId="53" xfId="25" applyBorder="1"/>
    <xf numFmtId="0" fontId="34" fillId="0" borderId="12" xfId="25" applyFont="1" applyBorder="1" applyAlignment="1">
      <alignment horizontal="center" vertical="center"/>
    </xf>
    <xf numFmtId="0" fontId="34" fillId="0" borderId="15" xfId="25" applyFont="1" applyBorder="1" applyAlignment="1">
      <alignment vertical="center"/>
    </xf>
    <xf numFmtId="0" fontId="44" fillId="0" borderId="0" xfId="25" applyFont="1" applyAlignment="1">
      <alignment horizontal="left" wrapText="1"/>
    </xf>
    <xf numFmtId="0" fontId="44" fillId="0" borderId="0" xfId="25" applyFont="1" applyAlignment="1">
      <alignment wrapText="1"/>
    </xf>
    <xf numFmtId="0" fontId="34" fillId="0" borderId="42" xfId="25" applyFont="1" applyBorder="1" applyAlignment="1">
      <alignment vertical="center"/>
    </xf>
    <xf numFmtId="0" fontId="29" fillId="0" borderId="17" xfId="25" applyBorder="1"/>
    <xf numFmtId="0" fontId="30" fillId="10" borderId="0" xfId="25" applyFont="1" applyFill="1" applyAlignment="1">
      <alignment vertical="center"/>
    </xf>
    <xf numFmtId="0" fontId="30" fillId="10" borderId="27" xfId="25" applyFont="1" applyFill="1" applyBorder="1" applyAlignment="1">
      <alignment horizontal="center" vertical="center"/>
    </xf>
    <xf numFmtId="0" fontId="30" fillId="10" borderId="27" xfId="25" applyFont="1" applyFill="1" applyBorder="1" applyAlignment="1">
      <alignment vertical="center"/>
    </xf>
    <xf numFmtId="0" fontId="29" fillId="10" borderId="0" xfId="25" applyFill="1"/>
    <xf numFmtId="0" fontId="30" fillId="10" borderId="53" xfId="25" applyFont="1" applyFill="1" applyBorder="1" applyAlignment="1">
      <alignment horizontal="center" vertical="center"/>
    </xf>
    <xf numFmtId="0" fontId="34" fillId="10" borderId="0" xfId="25" applyFont="1" applyFill="1" applyAlignment="1">
      <alignment vertical="center"/>
    </xf>
    <xf numFmtId="0" fontId="34" fillId="10" borderId="12" xfId="25" applyFont="1" applyFill="1" applyBorder="1" applyAlignment="1">
      <alignment vertical="center"/>
    </xf>
    <xf numFmtId="0" fontId="30" fillId="10" borderId="28" xfId="25" applyFont="1" applyFill="1" applyBorder="1" applyAlignment="1">
      <alignment horizontal="left" vertical="center"/>
    </xf>
    <xf numFmtId="0" fontId="37" fillId="10" borderId="0" xfId="25" applyFont="1" applyFill="1" applyAlignment="1">
      <alignment vertical="center"/>
    </xf>
    <xf numFmtId="0" fontId="30" fillId="10" borderId="12" xfId="25" applyFont="1" applyFill="1" applyBorder="1" applyAlignment="1">
      <alignment horizontal="left" vertical="center"/>
    </xf>
    <xf numFmtId="0" fontId="41" fillId="10" borderId="0" xfId="25" applyFont="1" applyFill="1" applyAlignment="1">
      <alignment vertical="center"/>
    </xf>
    <xf numFmtId="0" fontId="32" fillId="0" borderId="0" xfId="25" applyFont="1" applyAlignment="1">
      <alignment horizontal="left" vertical="center" wrapText="1"/>
    </xf>
    <xf numFmtId="0" fontId="44" fillId="0" borderId="0" xfId="25" applyFont="1" applyAlignment="1">
      <alignment horizontal="left" vertical="center"/>
    </xf>
    <xf numFmtId="0" fontId="45" fillId="0" borderId="26" xfId="25" applyFont="1" applyBorder="1" applyAlignment="1">
      <alignment vertical="center"/>
    </xf>
    <xf numFmtId="0" fontId="45" fillId="0" borderId="0" xfId="25" applyFont="1" applyAlignment="1">
      <alignment horizontal="left" vertical="center"/>
    </xf>
    <xf numFmtId="0" fontId="45" fillId="0" borderId="15" xfId="25" applyFont="1" applyBorder="1" applyAlignment="1">
      <alignment vertical="center"/>
    </xf>
    <xf numFmtId="0" fontId="32" fillId="0" borderId="0" xfId="25" applyFont="1"/>
    <xf numFmtId="0" fontId="32" fillId="0" borderId="0" xfId="25" applyFont="1" applyAlignment="1">
      <alignment horizontal="left"/>
    </xf>
    <xf numFmtId="0" fontId="32" fillId="0" borderId="0" xfId="25" applyFont="1" applyAlignment="1">
      <alignment vertical="center" wrapText="1"/>
    </xf>
    <xf numFmtId="0" fontId="38" fillId="0" borderId="0" xfId="29" applyFont="1">
      <alignment vertical="center"/>
    </xf>
    <xf numFmtId="0" fontId="47" fillId="0" borderId="0" xfId="29" applyFont="1">
      <alignment vertical="center"/>
    </xf>
    <xf numFmtId="0" fontId="49" fillId="2" borderId="0" xfId="29" applyFont="1" applyFill="1" applyAlignment="1">
      <alignment horizontal="left" vertical="center"/>
    </xf>
    <xf numFmtId="0" fontId="47" fillId="2" borderId="11" xfId="29" applyFont="1" applyFill="1" applyBorder="1" applyAlignment="1">
      <alignment horizontal="center" vertical="center"/>
    </xf>
    <xf numFmtId="0" fontId="38" fillId="2" borderId="11" xfId="29" applyFont="1" applyFill="1" applyBorder="1" applyAlignment="1">
      <alignment horizontal="center" vertical="center"/>
    </xf>
    <xf numFmtId="0" fontId="47" fillId="0" borderId="0" xfId="29" applyFont="1" applyAlignment="1">
      <alignment horizontal="justify" vertical="center" wrapText="1"/>
    </xf>
    <xf numFmtId="0" fontId="47" fillId="0" borderId="0" xfId="29" applyFont="1" applyAlignment="1">
      <alignment vertical="center" wrapText="1"/>
    </xf>
    <xf numFmtId="0" fontId="47" fillId="0" borderId="0" xfId="29" applyFont="1" applyAlignment="1">
      <alignment horizontal="left" vertical="center"/>
    </xf>
    <xf numFmtId="0" fontId="38" fillId="0" borderId="0" xfId="29" applyFont="1" applyAlignment="1">
      <alignment horizontal="left" vertical="center"/>
    </xf>
    <xf numFmtId="0" fontId="30" fillId="0" borderId="0" xfId="29" applyFont="1" applyAlignment="1">
      <alignment vertical="center" shrinkToFit="1"/>
    </xf>
    <xf numFmtId="0" fontId="38" fillId="0" borderId="0" xfId="29" applyFont="1" applyAlignment="1">
      <alignment vertical="center" shrinkToFit="1"/>
    </xf>
    <xf numFmtId="0" fontId="53" fillId="0" borderId="0" xfId="29" applyFont="1">
      <alignment vertical="center"/>
    </xf>
    <xf numFmtId="185" fontId="47" fillId="2" borderId="4" xfId="29" applyNumberFormat="1" applyFont="1" applyFill="1" applyBorder="1" applyAlignment="1" applyProtection="1">
      <alignment horizontal="center" vertical="center" shrinkToFit="1"/>
      <protection locked="0"/>
    </xf>
    <xf numFmtId="185" fontId="47" fillId="2" borderId="57" xfId="29" applyNumberFormat="1" applyFont="1" applyFill="1" applyBorder="1" applyAlignment="1" applyProtection="1">
      <alignment horizontal="center" vertical="center" shrinkToFit="1"/>
      <protection locked="0"/>
    </xf>
    <xf numFmtId="185" fontId="47" fillId="2" borderId="61" xfId="29" applyNumberFormat="1" applyFont="1" applyFill="1" applyBorder="1" applyAlignment="1" applyProtection="1">
      <alignment horizontal="center" vertical="center" shrinkToFit="1"/>
      <protection locked="0"/>
    </xf>
    <xf numFmtId="0" fontId="47" fillId="0" borderId="63" xfId="29" applyFont="1" applyBorder="1">
      <alignment vertical="center"/>
    </xf>
    <xf numFmtId="0" fontId="47" fillId="2" borderId="64" xfId="29" applyFont="1" applyFill="1" applyBorder="1" applyAlignment="1" applyProtection="1">
      <alignment horizontal="left" vertical="center" wrapText="1"/>
      <protection locked="0"/>
    </xf>
    <xf numFmtId="0" fontId="47" fillId="2" borderId="17" xfId="29" applyFont="1" applyFill="1" applyBorder="1" applyAlignment="1" applyProtection="1">
      <alignment horizontal="left" vertical="center" wrapText="1"/>
      <protection locked="0"/>
    </xf>
    <xf numFmtId="0" fontId="47" fillId="2" borderId="65" xfId="29" applyFont="1" applyFill="1" applyBorder="1" applyAlignment="1" applyProtection="1">
      <alignment horizontal="left" vertical="center" wrapText="1"/>
      <protection locked="0"/>
    </xf>
    <xf numFmtId="185" fontId="51" fillId="2" borderId="64" xfId="30" applyNumberFormat="1" applyFont="1" applyFill="1" applyBorder="1" applyAlignment="1" applyProtection="1">
      <alignment horizontal="center" vertical="center" wrapText="1"/>
    </xf>
    <xf numFmtId="185" fontId="51" fillId="2" borderId="65" xfId="30" applyNumberFormat="1" applyFont="1" applyFill="1" applyBorder="1" applyAlignment="1" applyProtection="1">
      <alignment horizontal="center" vertical="center" wrapText="1"/>
    </xf>
    <xf numFmtId="185" fontId="51" fillId="2" borderId="64" xfId="29" applyNumberFormat="1" applyFont="1" applyFill="1" applyBorder="1" applyAlignment="1">
      <alignment horizontal="center" vertical="center" wrapText="1"/>
    </xf>
    <xf numFmtId="185" fontId="51" fillId="2" borderId="65" xfId="29" applyNumberFormat="1" applyFont="1" applyFill="1" applyBorder="1" applyAlignment="1">
      <alignment horizontal="center" vertical="center" wrapText="1"/>
    </xf>
    <xf numFmtId="185" fontId="47" fillId="2" borderId="66" xfId="29" applyNumberFormat="1" applyFont="1" applyFill="1" applyBorder="1" applyAlignment="1" applyProtection="1">
      <alignment horizontal="center" vertical="center" shrinkToFit="1"/>
      <protection locked="0"/>
    </xf>
    <xf numFmtId="185" fontId="47" fillId="2" borderId="24" xfId="29" applyNumberFormat="1" applyFont="1" applyFill="1" applyBorder="1" applyAlignment="1" applyProtection="1">
      <alignment horizontal="center" vertical="center" shrinkToFit="1"/>
      <protection locked="0"/>
    </xf>
    <xf numFmtId="185" fontId="47" fillId="2" borderId="67" xfId="29" applyNumberFormat="1" applyFont="1" applyFill="1" applyBorder="1" applyAlignment="1" applyProtection="1">
      <alignment horizontal="center" vertical="center" shrinkToFit="1"/>
      <protection locked="0"/>
    </xf>
    <xf numFmtId="0" fontId="47" fillId="2" borderId="64" xfId="29" applyFont="1" applyFill="1" applyBorder="1" applyAlignment="1" applyProtection="1">
      <alignment horizontal="center" vertical="center" wrapText="1"/>
      <protection locked="0"/>
    </xf>
    <xf numFmtId="0" fontId="47" fillId="2" borderId="17" xfId="29" applyFont="1" applyFill="1" applyBorder="1" applyAlignment="1" applyProtection="1">
      <alignment horizontal="center" vertical="center" wrapText="1"/>
      <protection locked="0"/>
    </xf>
    <xf numFmtId="0" fontId="47" fillId="2" borderId="16" xfId="29" applyFont="1" applyFill="1" applyBorder="1" applyAlignment="1" applyProtection="1">
      <alignment horizontal="center" vertical="center" wrapText="1"/>
      <protection locked="0"/>
    </xf>
    <xf numFmtId="0" fontId="47" fillId="2" borderId="13" xfId="29" applyFont="1" applyFill="1" applyBorder="1" applyAlignment="1" applyProtection="1">
      <alignment horizontal="center" vertical="center" shrinkToFit="1"/>
      <protection locked="0"/>
    </xf>
    <xf numFmtId="0" fontId="47" fillId="2" borderId="17" xfId="29" applyFont="1" applyFill="1" applyBorder="1" applyAlignment="1" applyProtection="1">
      <alignment horizontal="center" vertical="center" shrinkToFit="1"/>
      <protection locked="0"/>
    </xf>
    <xf numFmtId="0" fontId="47" fillId="2" borderId="16" xfId="29" applyFont="1" applyFill="1" applyBorder="1" applyAlignment="1" applyProtection="1">
      <alignment horizontal="center" vertical="center" shrinkToFit="1"/>
      <protection locked="0"/>
    </xf>
    <xf numFmtId="0" fontId="47" fillId="2" borderId="13" xfId="29" applyFont="1" applyFill="1" applyBorder="1" applyAlignment="1" applyProtection="1">
      <alignment horizontal="center" vertical="center" wrapText="1"/>
      <protection locked="0"/>
    </xf>
    <xf numFmtId="0" fontId="38" fillId="2" borderId="13" xfId="29" applyFont="1" applyFill="1" applyBorder="1" applyAlignment="1" applyProtection="1">
      <alignment horizontal="center" vertical="center" wrapText="1"/>
      <protection locked="0"/>
    </xf>
    <xf numFmtId="0" fontId="38" fillId="2" borderId="65" xfId="29" applyFont="1" applyFill="1" applyBorder="1" applyAlignment="1" applyProtection="1">
      <alignment horizontal="center" vertical="center" wrapText="1"/>
      <protection locked="0"/>
    </xf>
    <xf numFmtId="0" fontId="47" fillId="0" borderId="68" xfId="29" applyFont="1" applyBorder="1">
      <alignment vertical="center"/>
    </xf>
    <xf numFmtId="185" fontId="47" fillId="2" borderId="70" xfId="29" applyNumberFormat="1" applyFont="1" applyFill="1" applyBorder="1" applyAlignment="1" applyProtection="1">
      <alignment horizontal="center" vertical="center" shrinkToFit="1"/>
      <protection locked="0"/>
    </xf>
    <xf numFmtId="185" fontId="47" fillId="2" borderId="71" xfId="29" applyNumberFormat="1" applyFont="1" applyFill="1" applyBorder="1" applyAlignment="1" applyProtection="1">
      <alignment horizontal="center" vertical="center" shrinkToFit="1"/>
      <protection locked="0"/>
    </xf>
    <xf numFmtId="185" fontId="47" fillId="2" borderId="72" xfId="29" applyNumberFormat="1" applyFont="1" applyFill="1" applyBorder="1" applyAlignment="1" applyProtection="1">
      <alignment horizontal="center" vertical="center" shrinkToFit="1"/>
      <protection locked="0"/>
    </xf>
    <xf numFmtId="0" fontId="47" fillId="0" borderId="74" xfId="29" applyFont="1" applyBorder="1">
      <alignment vertical="center"/>
    </xf>
    <xf numFmtId="0" fontId="47" fillId="0" borderId="57" xfId="29" applyFont="1" applyBorder="1" applyAlignment="1">
      <alignment horizontal="center" vertical="center" wrapText="1"/>
    </xf>
    <xf numFmtId="0" fontId="39" fillId="0" borderId="57" xfId="29" applyFont="1" applyBorder="1" applyAlignment="1">
      <alignment horizontal="center" vertical="center" wrapText="1"/>
    </xf>
    <xf numFmtId="0" fontId="39" fillId="0" borderId="4" xfId="29" applyFont="1" applyBorder="1" applyAlignment="1">
      <alignment horizontal="center" vertical="center" wrapText="1"/>
    </xf>
    <xf numFmtId="0" fontId="39" fillId="0" borderId="61" xfId="29" applyFont="1" applyBorder="1" applyAlignment="1">
      <alignment horizontal="center" vertical="center" wrapText="1"/>
    </xf>
    <xf numFmtId="0" fontId="47" fillId="0" borderId="3" xfId="29" applyFont="1" applyBorder="1" applyAlignment="1">
      <alignment horizontal="center" vertical="center"/>
    </xf>
    <xf numFmtId="0" fontId="39" fillId="0" borderId="11" xfId="29" applyFont="1" applyBorder="1" applyAlignment="1">
      <alignment horizontal="center" vertical="center"/>
    </xf>
    <xf numFmtId="0" fontId="39" fillId="0" borderId="79" xfId="29" applyFont="1" applyBorder="1" applyAlignment="1">
      <alignment horizontal="center" vertical="center"/>
    </xf>
    <xf numFmtId="0" fontId="39" fillId="0" borderId="3" xfId="29" applyFont="1" applyBorder="1" applyAlignment="1">
      <alignment horizontal="center" vertical="center"/>
    </xf>
    <xf numFmtId="0" fontId="38" fillId="0" borderId="0" xfId="29" applyFont="1" applyAlignment="1">
      <alignment horizontal="right" vertical="center"/>
    </xf>
    <xf numFmtId="0" fontId="51" fillId="0" borderId="0" xfId="29" applyFont="1">
      <alignment vertical="center"/>
    </xf>
    <xf numFmtId="0" fontId="51" fillId="0" borderId="0" xfId="29" applyFont="1" applyAlignment="1">
      <alignment horizontal="right" vertical="center"/>
    </xf>
    <xf numFmtId="0" fontId="39" fillId="0" borderId="0" xfId="29" applyFont="1">
      <alignment vertical="center"/>
    </xf>
    <xf numFmtId="0" fontId="47" fillId="2" borderId="0" xfId="29" applyFont="1" applyFill="1">
      <alignment vertical="center"/>
    </xf>
    <xf numFmtId="0" fontId="39" fillId="2" borderId="0" xfId="29" applyFont="1" applyFill="1">
      <alignment vertical="center"/>
    </xf>
    <xf numFmtId="0" fontId="54" fillId="2" borderId="0" xfId="29" applyFont="1" applyFill="1" applyAlignment="1">
      <alignment horizontal="center" vertical="center"/>
    </xf>
    <xf numFmtId="0" fontId="54" fillId="2" borderId="0" xfId="29" applyFont="1" applyFill="1">
      <alignment vertical="center"/>
    </xf>
    <xf numFmtId="0" fontId="47" fillId="2" borderId="0" xfId="29" applyFont="1" applyFill="1" applyAlignment="1">
      <alignment horizontal="center" vertical="center"/>
    </xf>
    <xf numFmtId="0" fontId="47" fillId="2" borderId="0" xfId="29" applyFont="1" applyFill="1" applyAlignment="1">
      <alignment horizontal="centerContinuous" vertical="center"/>
    </xf>
    <xf numFmtId="0" fontId="39" fillId="2" borderId="0" xfId="29" applyFont="1" applyFill="1" applyAlignment="1">
      <alignment horizontal="centerContinuous" vertical="center"/>
    </xf>
    <xf numFmtId="0" fontId="51" fillId="2" borderId="0" xfId="29" applyFont="1" applyFill="1">
      <alignment vertical="center"/>
    </xf>
    <xf numFmtId="0" fontId="47" fillId="0" borderId="0" xfId="29" quotePrefix="1" applyFont="1" applyAlignment="1">
      <alignment horizontal="center" vertical="center"/>
    </xf>
    <xf numFmtId="0" fontId="51" fillId="0" borderId="0" xfId="29" applyFont="1" applyAlignment="1">
      <alignment horizontal="center" vertical="center"/>
    </xf>
    <xf numFmtId="0" fontId="54" fillId="0" borderId="0" xfId="29" applyFont="1" applyAlignment="1">
      <alignment horizontal="left" vertical="center"/>
    </xf>
    <xf numFmtId="0" fontId="54" fillId="0" borderId="0" xfId="29" applyFont="1">
      <alignment vertical="center"/>
    </xf>
    <xf numFmtId="0" fontId="51" fillId="2" borderId="0" xfId="29" applyFont="1" applyFill="1" applyAlignment="1">
      <alignment horizontal="center" vertical="center"/>
    </xf>
    <xf numFmtId="0" fontId="51" fillId="2" borderId="0" xfId="29" applyFont="1" applyFill="1" applyAlignment="1">
      <alignment horizontal="right" vertical="center"/>
    </xf>
    <xf numFmtId="0" fontId="54" fillId="2" borderId="0" xfId="29" applyFont="1" applyFill="1" applyAlignment="1">
      <alignment horizontal="right" vertical="center"/>
    </xf>
    <xf numFmtId="0" fontId="54" fillId="0" borderId="0" xfId="29" applyFont="1" applyAlignment="1">
      <alignment horizontal="right" vertical="center"/>
    </xf>
    <xf numFmtId="0" fontId="51" fillId="0" borderId="0" xfId="29" applyFont="1" applyAlignment="1">
      <alignment horizontal="left" vertical="center"/>
    </xf>
    <xf numFmtId="0" fontId="55" fillId="2" borderId="0" xfId="29" applyFont="1" applyFill="1">
      <alignment vertical="center"/>
    </xf>
    <xf numFmtId="0" fontId="55" fillId="2" borderId="0" xfId="29" applyFont="1" applyFill="1" applyAlignment="1">
      <alignment horizontal="center" vertical="center"/>
    </xf>
    <xf numFmtId="0" fontId="55" fillId="2" borderId="0" xfId="29" applyFont="1" applyFill="1" applyAlignment="1">
      <alignment horizontal="left" vertical="center"/>
    </xf>
    <xf numFmtId="0" fontId="56" fillId="2" borderId="0" xfId="29" applyFont="1" applyFill="1" applyAlignment="1">
      <alignment horizontal="left" vertical="center"/>
    </xf>
    <xf numFmtId="0" fontId="55" fillId="12" borderId="11" xfId="29" applyFont="1" applyFill="1" applyBorder="1" applyAlignment="1" applyProtection="1">
      <alignment horizontal="left" vertical="center"/>
      <protection locked="0"/>
    </xf>
    <xf numFmtId="0" fontId="55" fillId="12" borderId="11" xfId="29" applyFont="1" applyFill="1" applyBorder="1" applyAlignment="1" applyProtection="1">
      <alignment horizontal="center" vertical="center"/>
      <protection locked="0"/>
    </xf>
    <xf numFmtId="0" fontId="55" fillId="2" borderId="11" xfId="29" applyFont="1" applyFill="1" applyBorder="1" applyAlignment="1">
      <alignment horizontal="center" vertical="center"/>
    </xf>
    <xf numFmtId="20" fontId="55" fillId="2" borderId="11" xfId="29" applyNumberFormat="1" applyFont="1" applyFill="1" applyBorder="1" applyAlignment="1">
      <alignment horizontal="center" vertical="center"/>
    </xf>
    <xf numFmtId="186" fontId="55" fillId="2" borderId="11" xfId="29" applyNumberFormat="1" applyFont="1" applyFill="1" applyBorder="1" applyAlignment="1">
      <alignment horizontal="center" vertical="center"/>
    </xf>
    <xf numFmtId="20" fontId="55" fillId="12" borderId="11" xfId="29" applyNumberFormat="1" applyFont="1" applyFill="1" applyBorder="1" applyAlignment="1" applyProtection="1">
      <alignment horizontal="center" vertical="center"/>
      <protection locked="0"/>
    </xf>
    <xf numFmtId="0" fontId="55" fillId="2" borderId="11" xfId="30" applyNumberFormat="1" applyFont="1" applyFill="1" applyBorder="1" applyAlignment="1" applyProtection="1">
      <alignment horizontal="center" vertical="center"/>
    </xf>
    <xf numFmtId="0" fontId="57" fillId="2" borderId="0" xfId="29" applyFont="1" applyFill="1" applyAlignment="1">
      <alignment horizontal="left" vertical="center"/>
    </xf>
    <xf numFmtId="0" fontId="57" fillId="2" borderId="0" xfId="29" applyFont="1" applyFill="1">
      <alignment vertical="center"/>
    </xf>
    <xf numFmtId="0" fontId="58" fillId="2" borderId="0" xfId="29" applyFont="1" applyFill="1" applyAlignment="1">
      <alignment horizontal="left" vertical="center"/>
    </xf>
    <xf numFmtId="0" fontId="59" fillId="0" borderId="0" xfId="29" applyFont="1">
      <alignment vertical="center"/>
    </xf>
    <xf numFmtId="0" fontId="10" fillId="0" borderId="11" xfId="7" applyFont="1" applyBorder="1" applyAlignment="1">
      <alignment horizontal="center" vertical="center" wrapText="1"/>
    </xf>
    <xf numFmtId="0" fontId="10" fillId="0" borderId="42" xfId="7" applyFont="1" applyBorder="1" applyAlignment="1">
      <alignment horizontal="center" vertical="center" wrapText="1"/>
    </xf>
    <xf numFmtId="0" fontId="10" fillId="0" borderId="55" xfId="7" applyFont="1" applyBorder="1" applyAlignment="1">
      <alignment horizontal="left" vertical="center" wrapText="1"/>
    </xf>
    <xf numFmtId="0" fontId="13" fillId="13" borderId="11" xfId="7" applyFont="1" applyFill="1" applyBorder="1" applyAlignment="1">
      <alignment horizontal="center" vertical="center" wrapText="1"/>
    </xf>
    <xf numFmtId="0" fontId="46" fillId="13" borderId="11" xfId="7" applyFont="1" applyFill="1" applyBorder="1" applyAlignment="1">
      <alignment horizontal="center" vertical="center" wrapText="1"/>
    </xf>
    <xf numFmtId="0" fontId="46" fillId="13" borderId="25" xfId="7" applyFont="1" applyFill="1" applyBorder="1" applyAlignment="1">
      <alignment horizontal="center" vertical="center" wrapText="1"/>
    </xf>
    <xf numFmtId="0" fontId="46"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2" fillId="0" borderId="13" xfId="7" applyFont="1" applyBorder="1" applyAlignment="1">
      <alignment horizontal="left" vertical="center"/>
    </xf>
    <xf numFmtId="0" fontId="12" fillId="0" borderId="28" xfId="7" applyFont="1" applyBorder="1" applyAlignment="1">
      <alignment horizontal="left" vertical="center" wrapText="1"/>
    </xf>
    <xf numFmtId="0" fontId="24" fillId="0" borderId="13" xfId="7" applyFont="1" applyBorder="1" applyAlignment="1">
      <alignment horizontal="left" vertical="center" wrapText="1"/>
    </xf>
    <xf numFmtId="0" fontId="24" fillId="0" borderId="16" xfId="7" applyFont="1" applyBorder="1" applyAlignment="1">
      <alignment horizontal="left" vertical="center" wrapText="1"/>
    </xf>
    <xf numFmtId="0" fontId="24" fillId="0" borderId="42" xfId="7" applyFont="1" applyBorder="1" applyAlignment="1">
      <alignment horizontal="center" vertical="center" wrapText="1"/>
    </xf>
    <xf numFmtId="0" fontId="24" fillId="0" borderId="54" xfId="7" applyFont="1" applyBorder="1" applyAlignment="1">
      <alignment horizontal="center"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46" fillId="0" borderId="42" xfId="31" applyFont="1" applyBorder="1" applyAlignment="1">
      <alignment horizontal="center" vertical="center"/>
    </xf>
    <xf numFmtId="0" fontId="46" fillId="0" borderId="30" xfId="31" applyFont="1" applyBorder="1" applyAlignment="1">
      <alignment horizontal="center" vertical="center"/>
    </xf>
    <xf numFmtId="0" fontId="46" fillId="0" borderId="11" xfId="7" applyFont="1" applyBorder="1" applyAlignment="1">
      <alignment horizontal="center" vertical="center" wrapText="1"/>
    </xf>
    <xf numFmtId="0" fontId="46" fillId="0" borderId="28" xfId="7" applyFont="1" applyBorder="1" applyAlignment="1">
      <alignment horizontal="left" vertical="center" wrapText="1"/>
    </xf>
    <xf numFmtId="0" fontId="13" fillId="0" borderId="54" xfId="7" applyFont="1" applyBorder="1" applyAlignment="1">
      <alignment horizontal="center" vertical="center" wrapText="1"/>
    </xf>
    <xf numFmtId="0" fontId="24" fillId="0" borderId="42" xfId="7" applyFont="1" applyBorder="1" applyAlignment="1">
      <alignment horizontal="left" vertical="center" wrapText="1"/>
    </xf>
    <xf numFmtId="0" fontId="24" fillId="0" borderId="28" xfId="7" applyFont="1" applyBorder="1" applyAlignment="1">
      <alignment horizontal="left" vertical="center" wrapText="1"/>
    </xf>
    <xf numFmtId="0" fontId="46" fillId="0" borderId="11" xfId="31" applyFont="1" applyBorder="1" applyAlignment="1">
      <alignment horizontal="center" vertical="center"/>
    </xf>
    <xf numFmtId="0" fontId="12" fillId="0" borderId="28" xfId="7" applyFont="1" applyBorder="1" applyAlignment="1">
      <alignment horizontal="left" vertical="center"/>
    </xf>
    <xf numFmtId="0" fontId="24" fillId="0" borderId="29" xfId="7" applyFont="1" applyBorder="1" applyAlignment="1">
      <alignment horizontal="left" vertical="center" wrapText="1"/>
    </xf>
    <xf numFmtId="0" fontId="24" fillId="0" borderId="13" xfId="7" applyFont="1" applyBorder="1" applyAlignment="1">
      <alignment vertical="center" wrapText="1"/>
    </xf>
    <xf numFmtId="0" fontId="30" fillId="0" borderId="25" xfId="25" applyFont="1" applyBorder="1" applyAlignment="1">
      <alignment horizontal="center" vertical="center" wrapText="1"/>
    </xf>
    <xf numFmtId="0" fontId="30" fillId="0" borderId="28" xfId="25" applyFont="1" applyBorder="1" applyAlignment="1">
      <alignment horizontal="center" vertical="center" wrapText="1"/>
    </xf>
    <xf numFmtId="0" fontId="30" fillId="0" borderId="29" xfId="25" applyFont="1" applyBorder="1" applyAlignment="1">
      <alignment horizontal="center" vertical="center" wrapText="1"/>
    </xf>
    <xf numFmtId="0" fontId="61" fillId="0" borderId="0" xfId="7" applyFont="1" applyAlignment="1">
      <alignment horizontal="center" vertical="center" wrapText="1"/>
    </xf>
    <xf numFmtId="0" fontId="62" fillId="0" borderId="0" xfId="7" applyFont="1" applyAlignment="1">
      <alignment horizontal="center" vertical="center" wrapText="1"/>
    </xf>
    <xf numFmtId="0" fontId="13" fillId="0" borderId="42" xfId="7" applyFont="1" applyBorder="1" applyAlignment="1">
      <alignment horizontal="center" vertical="center" wrapText="1"/>
    </xf>
    <xf numFmtId="0" fontId="13" fillId="0" borderId="54" xfId="7" applyFont="1" applyBorder="1" applyAlignment="1">
      <alignment horizontal="center" vertical="center" wrapText="1"/>
    </xf>
    <xf numFmtId="0" fontId="13" fillId="0" borderId="30" xfId="7" applyFont="1" applyBorder="1" applyAlignment="1">
      <alignment horizontal="center" vertical="center" wrapText="1"/>
    </xf>
    <xf numFmtId="0" fontId="46" fillId="0" borderId="16" xfId="7" applyFont="1" applyBorder="1" applyAlignment="1">
      <alignment horizontal="left" vertical="center" wrapText="1"/>
    </xf>
    <xf numFmtId="0" fontId="46" fillId="0" borderId="13" xfId="7" applyFont="1" applyBorder="1" applyAlignment="1">
      <alignment horizontal="left" vertical="center" wrapText="1"/>
    </xf>
    <xf numFmtId="0" fontId="10" fillId="0" borderId="16" xfId="7" applyFont="1" applyBorder="1" applyAlignment="1">
      <alignment horizontal="left" vertical="center" wrapText="1"/>
    </xf>
    <xf numFmtId="0" fontId="10" fillId="0" borderId="17" xfId="7" applyFont="1" applyBorder="1" applyAlignment="1">
      <alignment horizontal="left" vertical="center" wrapText="1"/>
    </xf>
    <xf numFmtId="0" fontId="10" fillId="0" borderId="13" xfId="7" applyFont="1" applyBorder="1" applyAlignment="1">
      <alignment horizontal="left" vertical="center" wrapText="1"/>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0" fontId="60" fillId="0" borderId="0" xfId="7" applyFont="1" applyAlignment="1">
      <alignment horizontal="left" vertical="center"/>
    </xf>
    <xf numFmtId="0" fontId="60" fillId="0" borderId="12" xfId="7" applyFont="1" applyBorder="1" applyAlignment="1">
      <alignment horizontal="left" vertical="center"/>
    </xf>
    <xf numFmtId="0" fontId="10" fillId="0" borderId="42" xfId="7" applyFont="1" applyBorder="1" applyAlignment="1">
      <alignment horizontal="center" vertical="center" wrapText="1"/>
    </xf>
    <xf numFmtId="0" fontId="10" fillId="0" borderId="30" xfId="7" applyFont="1" applyBorder="1" applyAlignment="1">
      <alignment horizontal="center" vertical="center" wrapText="1"/>
    </xf>
    <xf numFmtId="0" fontId="24" fillId="0" borderId="42" xfId="7" applyFont="1" applyBorder="1" applyAlignment="1">
      <alignment horizontal="center" vertical="center" wrapText="1"/>
    </xf>
    <xf numFmtId="0" fontId="24" fillId="0" borderId="54" xfId="7" applyFont="1" applyBorder="1" applyAlignment="1">
      <alignment horizontal="center" vertical="center" wrapText="1"/>
    </xf>
    <xf numFmtId="0" fontId="24" fillId="0" borderId="30" xfId="7" applyFont="1" applyBorder="1" applyAlignment="1">
      <alignment horizontal="center" vertical="center" wrapText="1"/>
    </xf>
    <xf numFmtId="0" fontId="24" fillId="0" borderId="11" xfId="7" applyFont="1" applyBorder="1" applyAlignment="1">
      <alignment horizontal="left" vertical="center" wrapText="1"/>
    </xf>
    <xf numFmtId="0" fontId="46" fillId="0" borderId="11" xfId="31" applyFont="1" applyBorder="1" applyAlignment="1">
      <alignment horizontal="center" vertical="center" wrapText="1"/>
    </xf>
    <xf numFmtId="0" fontId="46" fillId="0" borderId="11" xfId="31" applyFont="1" applyBorder="1" applyAlignment="1">
      <alignment horizontal="center" vertical="center"/>
    </xf>
    <xf numFmtId="0" fontId="46" fillId="0" borderId="42" xfId="31" applyFont="1" applyBorder="1" applyAlignment="1">
      <alignment horizontal="center" vertical="center" wrapText="1"/>
    </xf>
    <xf numFmtId="0" fontId="46" fillId="0" borderId="54" xfId="31" applyFont="1" applyBorder="1" applyAlignment="1">
      <alignment horizontal="center" vertical="center" wrapText="1"/>
    </xf>
    <xf numFmtId="0" fontId="46" fillId="0" borderId="30" xfId="31" applyFont="1" applyBorder="1" applyAlignment="1">
      <alignment horizontal="center" vertical="center" wrapText="1"/>
    </xf>
    <xf numFmtId="0" fontId="47" fillId="2" borderId="11" xfId="29" applyFont="1" applyFill="1" applyBorder="1" applyAlignment="1">
      <alignment horizontal="center" vertical="center"/>
    </xf>
    <xf numFmtId="0" fontId="47" fillId="2" borderId="65" xfId="29" applyFont="1" applyFill="1" applyBorder="1" applyAlignment="1" applyProtection="1">
      <alignment horizontal="left" vertical="center" wrapText="1"/>
      <protection locked="0"/>
    </xf>
    <xf numFmtId="0" fontId="47" fillId="2" borderId="17" xfId="29" applyFont="1" applyFill="1" applyBorder="1" applyAlignment="1" applyProtection="1">
      <alignment horizontal="left" vertical="center" wrapText="1"/>
      <protection locked="0"/>
    </xf>
    <xf numFmtId="0" fontId="47" fillId="2" borderId="64" xfId="29" applyFont="1" applyFill="1" applyBorder="1" applyAlignment="1" applyProtection="1">
      <alignment horizontal="left" vertical="center" wrapText="1"/>
      <protection locked="0"/>
    </xf>
    <xf numFmtId="0" fontId="38" fillId="2" borderId="65" xfId="29" applyFont="1" applyFill="1" applyBorder="1" applyAlignment="1" applyProtection="1">
      <alignment horizontal="center" vertical="center" wrapText="1"/>
      <protection locked="0"/>
    </xf>
    <xf numFmtId="0" fontId="38" fillId="2" borderId="13" xfId="29" applyFont="1" applyFill="1" applyBorder="1" applyAlignment="1" applyProtection="1">
      <alignment horizontal="center" vertical="center" wrapText="1"/>
      <protection locked="0"/>
    </xf>
    <xf numFmtId="0" fontId="47" fillId="2" borderId="16" xfId="29" applyFont="1" applyFill="1" applyBorder="1" applyAlignment="1" applyProtection="1">
      <alignment horizontal="center" vertical="center" wrapText="1"/>
      <protection locked="0"/>
    </xf>
    <xf numFmtId="0" fontId="47" fillId="2" borderId="13" xfId="29" applyFont="1" applyFill="1" applyBorder="1" applyAlignment="1" applyProtection="1">
      <alignment horizontal="center" vertical="center" wrapText="1"/>
      <protection locked="0"/>
    </xf>
    <xf numFmtId="0" fontId="47" fillId="2" borderId="16" xfId="29" applyFont="1" applyFill="1" applyBorder="1" applyAlignment="1" applyProtection="1">
      <alignment horizontal="center" vertical="center" shrinkToFit="1"/>
      <protection locked="0"/>
    </xf>
    <xf numFmtId="0" fontId="47" fillId="2" borderId="17" xfId="29" applyFont="1" applyFill="1" applyBorder="1" applyAlignment="1" applyProtection="1">
      <alignment horizontal="center" vertical="center" shrinkToFit="1"/>
      <protection locked="0"/>
    </xf>
    <xf numFmtId="0" fontId="47" fillId="2" borderId="13" xfId="29" applyFont="1" applyFill="1" applyBorder="1" applyAlignment="1" applyProtection="1">
      <alignment horizontal="center" vertical="center" shrinkToFit="1"/>
      <protection locked="0"/>
    </xf>
    <xf numFmtId="0" fontId="47" fillId="2" borderId="17" xfId="29" applyFont="1" applyFill="1" applyBorder="1" applyAlignment="1" applyProtection="1">
      <alignment horizontal="center" vertical="center" wrapText="1"/>
      <protection locked="0"/>
    </xf>
    <xf numFmtId="0" fontId="47" fillId="2" borderId="64" xfId="29" applyFont="1" applyFill="1" applyBorder="1" applyAlignment="1" applyProtection="1">
      <alignment horizontal="center" vertical="center" wrapText="1"/>
      <protection locked="0"/>
    </xf>
    <xf numFmtId="0" fontId="38" fillId="2" borderId="10" xfId="29" applyFont="1" applyFill="1" applyBorder="1" applyAlignment="1" applyProtection="1">
      <alignment horizontal="center" vertical="center" wrapText="1"/>
      <protection locked="0"/>
    </xf>
    <xf numFmtId="0" fontId="38" fillId="2" borderId="14" xfId="29" applyFont="1" applyFill="1" applyBorder="1" applyAlignment="1" applyProtection="1">
      <alignment horizontal="center" vertical="center" wrapText="1"/>
      <protection locked="0"/>
    </xf>
    <xf numFmtId="0" fontId="47" fillId="2" borderId="62" xfId="29" applyFont="1" applyFill="1" applyBorder="1" applyAlignment="1" applyProtection="1">
      <alignment horizontal="center" vertical="center" wrapText="1"/>
      <protection locked="0"/>
    </xf>
    <xf numFmtId="0" fontId="47" fillId="2" borderId="14" xfId="29" applyFont="1" applyFill="1" applyBorder="1" applyAlignment="1" applyProtection="1">
      <alignment horizontal="center" vertical="center" wrapText="1"/>
      <protection locked="0"/>
    </xf>
    <xf numFmtId="0" fontId="47" fillId="2" borderId="62" xfId="29" applyFont="1" applyFill="1" applyBorder="1" applyAlignment="1" applyProtection="1">
      <alignment horizontal="center" vertical="center" shrinkToFit="1"/>
      <protection locked="0"/>
    </xf>
    <xf numFmtId="0" fontId="47" fillId="2" borderId="18" xfId="29" applyFont="1" applyFill="1" applyBorder="1" applyAlignment="1" applyProtection="1">
      <alignment horizontal="center" vertical="center" shrinkToFit="1"/>
      <protection locked="0"/>
    </xf>
    <xf numFmtId="0" fontId="47" fillId="2" borderId="14" xfId="29" applyFont="1" applyFill="1" applyBorder="1" applyAlignment="1" applyProtection="1">
      <alignment horizontal="center" vertical="center" shrinkToFit="1"/>
      <protection locked="0"/>
    </xf>
    <xf numFmtId="0" fontId="47" fillId="2" borderId="18" xfId="29" applyFont="1" applyFill="1" applyBorder="1" applyAlignment="1" applyProtection="1">
      <alignment horizontal="center" vertical="center" wrapText="1"/>
      <protection locked="0"/>
    </xf>
    <xf numFmtId="0" fontId="47" fillId="2" borderId="23" xfId="29" applyFont="1" applyFill="1" applyBorder="1" applyAlignment="1" applyProtection="1">
      <alignment horizontal="center" vertical="center" wrapText="1"/>
      <protection locked="0"/>
    </xf>
    <xf numFmtId="0" fontId="47" fillId="2" borderId="9" xfId="29" applyFont="1" applyFill="1" applyBorder="1" applyAlignment="1" applyProtection="1">
      <alignment horizontal="left" vertical="center" wrapText="1"/>
      <protection locked="0"/>
    </xf>
    <xf numFmtId="0" fontId="47" fillId="2" borderId="69" xfId="29" applyFont="1" applyFill="1" applyBorder="1" applyAlignment="1" applyProtection="1">
      <alignment horizontal="left" vertical="center" wrapText="1"/>
      <protection locked="0"/>
    </xf>
    <xf numFmtId="0" fontId="47" fillId="2" borderId="22" xfId="29" applyFont="1" applyFill="1" applyBorder="1" applyAlignment="1" applyProtection="1">
      <alignment horizontal="left" vertical="center" wrapText="1"/>
      <protection locked="0"/>
    </xf>
    <xf numFmtId="0" fontId="47" fillId="2" borderId="10" xfId="29" applyFont="1" applyFill="1" applyBorder="1" applyAlignment="1" applyProtection="1">
      <alignment horizontal="left" vertical="center" wrapText="1"/>
      <protection locked="0"/>
    </xf>
    <xf numFmtId="0" fontId="47" fillId="2" borderId="18" xfId="29" applyFont="1" applyFill="1" applyBorder="1" applyAlignment="1" applyProtection="1">
      <alignment horizontal="left" vertical="center" wrapText="1"/>
      <protection locked="0"/>
    </xf>
    <xf numFmtId="0" fontId="47" fillId="2" borderId="23" xfId="29" applyFont="1" applyFill="1" applyBorder="1" applyAlignment="1" applyProtection="1">
      <alignment horizontal="left" vertical="center" wrapText="1"/>
      <protection locked="0"/>
    </xf>
    <xf numFmtId="185" fontId="51" fillId="2" borderId="65" xfId="29" applyNumberFormat="1" applyFont="1" applyFill="1" applyBorder="1" applyAlignment="1">
      <alignment horizontal="center" vertical="center" wrapText="1"/>
    </xf>
    <xf numFmtId="185" fontId="51" fillId="2" borderId="64" xfId="29" applyNumberFormat="1" applyFont="1" applyFill="1" applyBorder="1" applyAlignment="1">
      <alignment horizontal="center" vertical="center" wrapText="1"/>
    </xf>
    <xf numFmtId="185" fontId="51" fillId="2" borderId="65" xfId="30" applyNumberFormat="1" applyFont="1" applyFill="1" applyBorder="1" applyAlignment="1" applyProtection="1">
      <alignment horizontal="center" vertical="center" wrapText="1"/>
    </xf>
    <xf numFmtId="185" fontId="51" fillId="2" borderId="64" xfId="30" applyNumberFormat="1" applyFont="1" applyFill="1" applyBorder="1" applyAlignment="1" applyProtection="1">
      <alignment horizontal="center" vertical="center" wrapText="1"/>
    </xf>
    <xf numFmtId="185" fontId="51" fillId="2" borderId="10" xfId="29" applyNumberFormat="1" applyFont="1" applyFill="1" applyBorder="1" applyAlignment="1">
      <alignment horizontal="center" vertical="center" wrapText="1"/>
    </xf>
    <xf numFmtId="185" fontId="51" fillId="2" borderId="23" xfId="29" applyNumberFormat="1" applyFont="1" applyFill="1" applyBorder="1" applyAlignment="1">
      <alignment horizontal="center" vertical="center" wrapText="1"/>
    </xf>
    <xf numFmtId="185" fontId="51" fillId="2" borderId="10" xfId="30" applyNumberFormat="1" applyFont="1" applyFill="1" applyBorder="1" applyAlignment="1" applyProtection="1">
      <alignment horizontal="center" vertical="center" wrapText="1"/>
    </xf>
    <xf numFmtId="185" fontId="51" fillId="2" borderId="23" xfId="30" applyNumberFormat="1" applyFont="1" applyFill="1" applyBorder="1" applyAlignment="1" applyProtection="1">
      <alignment horizontal="center" vertical="center" wrapText="1"/>
    </xf>
    <xf numFmtId="0" fontId="47" fillId="2" borderId="73" xfId="29" applyFont="1" applyFill="1" applyBorder="1" applyAlignment="1" applyProtection="1">
      <alignment horizontal="center" vertical="center" wrapText="1"/>
      <protection locked="0"/>
    </xf>
    <xf numFmtId="0" fontId="47" fillId="2" borderId="58" xfId="29" applyFont="1" applyFill="1" applyBorder="1" applyAlignment="1" applyProtection="1">
      <alignment horizontal="center" vertical="center" wrapText="1"/>
      <protection locked="0"/>
    </xf>
    <xf numFmtId="0" fontId="47" fillId="2" borderId="73" xfId="29" applyFont="1" applyFill="1" applyBorder="1" applyAlignment="1" applyProtection="1">
      <alignment horizontal="center" vertical="center" shrinkToFit="1"/>
      <protection locked="0"/>
    </xf>
    <xf numFmtId="0" fontId="47" fillId="2" borderId="69" xfId="29" applyFont="1" applyFill="1" applyBorder="1" applyAlignment="1" applyProtection="1">
      <alignment horizontal="center" vertical="center" shrinkToFit="1"/>
      <protection locked="0"/>
    </xf>
    <xf numFmtId="0" fontId="47" fillId="2" borderId="58" xfId="29" applyFont="1" applyFill="1" applyBorder="1" applyAlignment="1" applyProtection="1">
      <alignment horizontal="center" vertical="center" shrinkToFit="1"/>
      <protection locked="0"/>
    </xf>
    <xf numFmtId="0" fontId="47" fillId="2" borderId="69" xfId="29" applyFont="1" applyFill="1" applyBorder="1" applyAlignment="1" applyProtection="1">
      <alignment horizontal="center" vertical="center" wrapText="1"/>
      <protection locked="0"/>
    </xf>
    <xf numFmtId="0" fontId="47" fillId="2" borderId="22" xfId="29" applyFont="1" applyFill="1" applyBorder="1" applyAlignment="1" applyProtection="1">
      <alignment horizontal="center" vertical="center" wrapText="1"/>
      <protection locked="0"/>
    </xf>
    <xf numFmtId="0" fontId="47" fillId="0" borderId="75" xfId="29" applyFont="1" applyBorder="1" applyAlignment="1">
      <alignment horizontal="center" vertical="center"/>
    </xf>
    <xf numFmtId="0" fontId="47" fillId="0" borderId="80" xfId="29" applyFont="1" applyBorder="1" applyAlignment="1">
      <alignment horizontal="center" vertical="center"/>
    </xf>
    <xf numFmtId="0" fontId="47" fillId="0" borderId="77" xfId="29" applyFont="1" applyBorder="1" applyAlignment="1">
      <alignment horizontal="center" vertical="center"/>
    </xf>
    <xf numFmtId="0" fontId="47" fillId="0" borderId="83" xfId="29" applyFont="1" applyBorder="1" applyAlignment="1">
      <alignment horizontal="center" vertical="center" wrapText="1"/>
    </xf>
    <xf numFmtId="0" fontId="47" fillId="0" borderId="7" xfId="29" applyFont="1" applyBorder="1" applyAlignment="1">
      <alignment horizontal="center" vertical="center" wrapText="1"/>
    </xf>
    <xf numFmtId="0" fontId="47" fillId="0" borderId="19" xfId="29" applyFont="1" applyBorder="1" applyAlignment="1">
      <alignment horizontal="center" vertical="center" wrapText="1"/>
    </xf>
    <xf numFmtId="0" fontId="47" fillId="0" borderId="15" xfId="29" applyFont="1" applyBorder="1" applyAlignment="1">
      <alignment horizontal="center" vertical="center" wrapText="1"/>
    </xf>
    <xf numFmtId="0" fontId="47" fillId="0" borderId="0" xfId="29" applyFont="1" applyAlignment="1">
      <alignment horizontal="center" vertical="center" wrapText="1"/>
    </xf>
    <xf numFmtId="0" fontId="47" fillId="0" borderId="20" xfId="29" applyFont="1" applyBorder="1" applyAlignment="1">
      <alignment horizontal="center" vertical="center" wrapText="1"/>
    </xf>
    <xf numFmtId="0" fontId="47" fillId="0" borderId="76" xfId="29" applyFont="1" applyBorder="1" applyAlignment="1">
      <alignment horizontal="center" vertical="center" wrapText="1"/>
    </xf>
    <xf numFmtId="0" fontId="47" fillId="0" borderId="8" xfId="29" applyFont="1" applyBorder="1" applyAlignment="1">
      <alignment horizontal="center" vertical="center" wrapText="1"/>
    </xf>
    <xf numFmtId="0" fontId="47" fillId="0" borderId="21" xfId="29" applyFont="1" applyBorder="1" applyAlignment="1">
      <alignment horizontal="center" vertical="center" wrapText="1"/>
    </xf>
    <xf numFmtId="0" fontId="47" fillId="0" borderId="59" xfId="29" applyFont="1" applyBorder="1" applyAlignment="1">
      <alignment horizontal="center" vertical="center" wrapText="1"/>
    </xf>
    <xf numFmtId="0" fontId="47" fillId="0" borderId="12" xfId="29" applyFont="1" applyBorder="1" applyAlignment="1">
      <alignment horizontal="center" vertical="center" wrapText="1"/>
    </xf>
    <xf numFmtId="0" fontId="47" fillId="0" borderId="60" xfId="29" applyFont="1" applyBorder="1" applyAlignment="1">
      <alignment horizontal="center" vertical="center" wrapText="1"/>
    </xf>
    <xf numFmtId="0" fontId="47" fillId="0" borderId="65" xfId="29" applyFont="1" applyBorder="1" applyAlignment="1">
      <alignment horizontal="center" vertical="center"/>
    </xf>
    <xf numFmtId="0" fontId="47" fillId="0" borderId="17" xfId="29" applyFont="1" applyBorder="1" applyAlignment="1">
      <alignment horizontal="center" vertical="center"/>
    </xf>
    <xf numFmtId="0" fontId="47" fillId="0" borderId="64" xfId="29" applyFont="1" applyBorder="1" applyAlignment="1">
      <alignment horizontal="center" vertical="center"/>
    </xf>
    <xf numFmtId="0" fontId="38" fillId="2" borderId="9" xfId="29" applyFont="1" applyFill="1" applyBorder="1" applyAlignment="1" applyProtection="1">
      <alignment horizontal="center" vertical="center" wrapText="1"/>
      <protection locked="0"/>
    </xf>
    <xf numFmtId="0" fontId="38" fillId="2" borderId="58" xfId="29" applyFont="1" applyFill="1" applyBorder="1" applyAlignment="1" applyProtection="1">
      <alignment horizontal="center" vertical="center" wrapText="1"/>
      <protection locked="0"/>
    </xf>
    <xf numFmtId="185" fontId="51" fillId="2" borderId="9" xfId="29" applyNumberFormat="1" applyFont="1" applyFill="1" applyBorder="1" applyAlignment="1">
      <alignment horizontal="center" vertical="center" wrapText="1"/>
    </xf>
    <xf numFmtId="185" fontId="51" fillId="2" borderId="22" xfId="29" applyNumberFormat="1" applyFont="1" applyFill="1" applyBorder="1" applyAlignment="1">
      <alignment horizontal="center" vertical="center" wrapText="1"/>
    </xf>
    <xf numFmtId="185" fontId="51" fillId="2" borderId="9" xfId="30" applyNumberFormat="1" applyFont="1" applyFill="1" applyBorder="1" applyAlignment="1" applyProtection="1">
      <alignment horizontal="center" vertical="center" wrapText="1"/>
    </xf>
    <xf numFmtId="185" fontId="51" fillId="2" borderId="22" xfId="30" applyNumberFormat="1" applyFont="1" applyFill="1" applyBorder="1" applyAlignment="1" applyProtection="1">
      <alignment horizontal="center" vertical="center" wrapText="1"/>
    </xf>
    <xf numFmtId="0" fontId="51" fillId="12" borderId="0" xfId="29" applyFont="1" applyFill="1" applyAlignment="1" applyProtection="1">
      <alignment horizontal="center" vertical="center"/>
      <protection locked="0"/>
    </xf>
    <xf numFmtId="0" fontId="47" fillId="11" borderId="11" xfId="29" applyFont="1" applyFill="1" applyBorder="1" applyAlignment="1" applyProtection="1">
      <alignment horizontal="center" vertical="center"/>
      <protection locked="0"/>
    </xf>
    <xf numFmtId="0" fontId="38" fillId="0" borderId="82" xfId="29" applyFont="1" applyBorder="1" applyAlignment="1">
      <alignment horizontal="center" vertical="center" wrapText="1"/>
    </xf>
    <xf numFmtId="0" fontId="38" fillId="0" borderId="2" xfId="29" applyFont="1" applyBorder="1" applyAlignment="1">
      <alignment horizontal="center" vertical="center" wrapText="1"/>
    </xf>
    <xf numFmtId="0" fontId="38" fillId="0" borderId="79" xfId="29" applyFont="1" applyBorder="1" applyAlignment="1">
      <alignment horizontal="center" vertical="center" wrapText="1"/>
    </xf>
    <xf numFmtId="0" fontId="38" fillId="0" borderId="3" xfId="29" applyFont="1" applyBorder="1" applyAlignment="1">
      <alignment horizontal="center" vertical="center" wrapText="1"/>
    </xf>
    <xf numFmtId="0" fontId="38" fillId="0" borderId="78" xfId="29" applyFont="1" applyBorder="1" applyAlignment="1">
      <alignment horizontal="center" vertical="center" wrapText="1"/>
    </xf>
    <xf numFmtId="0" fontId="38" fillId="0" borderId="5" xfId="29" applyFont="1" applyBorder="1" applyAlignment="1">
      <alignment horizontal="center" vertical="center" wrapText="1"/>
    </xf>
    <xf numFmtId="0" fontId="38" fillId="0" borderId="61" xfId="29" applyFont="1" applyBorder="1" applyAlignment="1">
      <alignment horizontal="center" vertical="center" wrapText="1"/>
    </xf>
    <xf numFmtId="0" fontId="38" fillId="0" borderId="4" xfId="29" applyFont="1" applyBorder="1" applyAlignment="1">
      <alignment horizontal="center" vertical="center" wrapText="1"/>
    </xf>
    <xf numFmtId="0" fontId="51" fillId="2" borderId="0" xfId="29" applyFont="1" applyFill="1" applyAlignment="1" applyProtection="1">
      <alignment horizontal="center" vertical="center"/>
      <protection locked="0"/>
    </xf>
    <xf numFmtId="0" fontId="51" fillId="0" borderId="0" xfId="29" applyFont="1" applyAlignment="1">
      <alignment horizontal="center" vertical="center"/>
    </xf>
    <xf numFmtId="0" fontId="47" fillId="0" borderId="81" xfId="29" applyFont="1" applyBorder="1" applyAlignment="1">
      <alignment horizontal="center" vertical="center" wrapText="1"/>
    </xf>
    <xf numFmtId="0" fontId="47" fillId="0" borderId="75" xfId="29" applyFont="1" applyBorder="1" applyAlignment="1">
      <alignment horizontal="center" vertical="center" wrapText="1"/>
    </xf>
    <xf numFmtId="0" fontId="47" fillId="2" borderId="16" xfId="29" applyFont="1" applyFill="1" applyBorder="1" applyAlignment="1" applyProtection="1">
      <alignment horizontal="center" vertical="center"/>
      <protection locked="0"/>
    </xf>
    <xf numFmtId="0" fontId="47" fillId="2" borderId="13" xfId="29" applyFont="1" applyFill="1" applyBorder="1" applyAlignment="1" applyProtection="1">
      <alignment horizontal="center" vertical="center"/>
      <protection locked="0"/>
    </xf>
    <xf numFmtId="0" fontId="47" fillId="0" borderId="1" xfId="29" quotePrefix="1" applyFont="1" applyBorder="1" applyAlignment="1">
      <alignment horizontal="center" vertical="center"/>
    </xf>
    <xf numFmtId="0" fontId="47" fillId="0" borderId="7" xfId="29" applyFont="1" applyBorder="1" applyAlignment="1">
      <alignment horizontal="center" vertical="center"/>
    </xf>
    <xf numFmtId="0" fontId="55" fillId="2" borderId="11" xfId="29" applyFont="1" applyFill="1" applyBorder="1" applyAlignment="1">
      <alignment horizontal="center" vertical="center"/>
    </xf>
    <xf numFmtId="0" fontId="32" fillId="0" borderId="0" xfId="25" applyFont="1" applyAlignment="1">
      <alignment horizontal="center" vertical="top" wrapText="1"/>
    </xf>
    <xf numFmtId="0" fontId="32" fillId="0" borderId="0" xfId="25" applyFont="1" applyAlignment="1">
      <alignment horizontal="center" vertical="top"/>
    </xf>
    <xf numFmtId="0" fontId="30" fillId="0" borderId="25" xfId="25" applyFont="1" applyBorder="1" applyAlignment="1">
      <alignment horizontal="center" vertical="center" wrapText="1"/>
    </xf>
    <xf numFmtId="0" fontId="30" fillId="0" borderId="53" xfId="25" applyFont="1" applyBorder="1" applyAlignment="1">
      <alignment horizontal="center" vertical="center" wrapText="1"/>
    </xf>
    <xf numFmtId="0" fontId="30" fillId="0" borderId="28" xfId="25" applyFont="1" applyBorder="1" applyAlignment="1">
      <alignment horizontal="center" vertical="center" wrapText="1"/>
    </xf>
    <xf numFmtId="0" fontId="30" fillId="0" borderId="15" xfId="25" applyFont="1" applyBorder="1" applyAlignment="1">
      <alignment horizontal="center" vertical="center" wrapText="1"/>
    </xf>
    <xf numFmtId="0" fontId="30" fillId="0" borderId="0" xfId="25" applyFont="1" applyAlignment="1">
      <alignment horizontal="center" vertical="center" wrapText="1"/>
    </xf>
    <xf numFmtId="0" fontId="30" fillId="0" borderId="12"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27" xfId="25" applyFont="1" applyBorder="1" applyAlignment="1">
      <alignment horizontal="center" vertical="center" wrapText="1"/>
    </xf>
    <xf numFmtId="0" fontId="30" fillId="0" borderId="29" xfId="25" applyFont="1" applyBorder="1" applyAlignment="1">
      <alignment horizontal="center" vertical="center" wrapText="1"/>
    </xf>
    <xf numFmtId="0" fontId="34" fillId="0" borderId="16" xfId="25" applyFont="1" applyBorder="1" applyAlignment="1">
      <alignment vertical="center" wrapText="1"/>
    </xf>
    <xf numFmtId="0" fontId="34" fillId="0" borderId="17" xfId="25" applyFont="1" applyBorder="1" applyAlignment="1">
      <alignment vertical="center" wrapText="1"/>
    </xf>
    <xf numFmtId="0" fontId="30" fillId="0" borderId="11" xfId="25" applyFont="1" applyBorder="1" applyAlignment="1">
      <alignment horizontal="center" vertical="center"/>
    </xf>
    <xf numFmtId="0" fontId="30" fillId="0" borderId="16" xfId="25" applyFont="1" applyBorder="1" applyAlignment="1">
      <alignment horizontal="center" vertical="center"/>
    </xf>
    <xf numFmtId="0" fontId="30" fillId="0" borderId="26" xfId="25" applyFont="1" applyBorder="1" applyAlignment="1">
      <alignment horizontal="center" vertical="center"/>
    </xf>
    <xf numFmtId="0" fontId="34" fillId="0" borderId="16" xfId="25" applyFont="1" applyBorder="1" applyAlignment="1">
      <alignment horizontal="left" vertical="center" wrapText="1"/>
    </xf>
    <xf numFmtId="0" fontId="34" fillId="0" borderId="17" xfId="25" applyFont="1" applyBorder="1" applyAlignment="1">
      <alignment horizontal="left" vertical="center" wrapText="1"/>
    </xf>
    <xf numFmtId="0" fontId="30" fillId="0" borderId="17" xfId="25" applyFont="1" applyBorder="1" applyAlignment="1">
      <alignment horizontal="center" vertical="center"/>
    </xf>
    <xf numFmtId="0" fontId="30" fillId="0" borderId="27" xfId="25" applyFont="1" applyBorder="1" applyAlignment="1">
      <alignment horizontal="center" vertical="center"/>
    </xf>
    <xf numFmtId="0" fontId="30" fillId="0" borderId="16" xfId="25" applyFont="1" applyBorder="1" applyAlignment="1">
      <alignment horizontal="left" vertical="center"/>
    </xf>
    <xf numFmtId="0" fontId="30" fillId="0" borderId="17"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left" vertical="center"/>
    </xf>
    <xf numFmtId="0" fontId="30" fillId="0" borderId="28" xfId="25" applyFont="1" applyBorder="1" applyAlignment="1">
      <alignment horizontal="left" vertical="center"/>
    </xf>
    <xf numFmtId="0" fontId="30" fillId="0" borderId="26" xfId="25" applyFont="1" applyBorder="1" applyAlignment="1">
      <alignment horizontal="left" vertical="center"/>
    </xf>
    <xf numFmtId="0" fontId="30" fillId="0" borderId="27" xfId="25" applyFont="1" applyBorder="1" applyAlignment="1">
      <alignment horizontal="left" vertical="center"/>
    </xf>
    <xf numFmtId="0" fontId="30" fillId="0" borderId="29" xfId="25" applyFont="1" applyBorder="1" applyAlignment="1">
      <alignment horizontal="left" vertical="center"/>
    </xf>
    <xf numFmtId="0" fontId="30" fillId="0" borderId="53" xfId="25" applyFont="1" applyBorder="1" applyAlignment="1">
      <alignment horizontal="left" vertical="center" wrapText="1"/>
    </xf>
    <xf numFmtId="0" fontId="30" fillId="0" borderId="28" xfId="25" applyFont="1" applyBorder="1" applyAlignment="1">
      <alignment horizontal="left" vertical="center" wrapText="1"/>
    </xf>
    <xf numFmtId="0" fontId="30" fillId="0" borderId="0" xfId="25" applyFont="1" applyAlignment="1">
      <alignment horizontal="left" vertical="center" wrapText="1"/>
    </xf>
    <xf numFmtId="0" fontId="30" fillId="0" borderId="12" xfId="25" applyFont="1" applyBorder="1" applyAlignment="1">
      <alignment horizontal="left" vertical="center" wrapText="1"/>
    </xf>
    <xf numFmtId="0" fontId="30" fillId="0" borderId="27" xfId="25" applyFont="1" applyBorder="1" applyAlignment="1">
      <alignment horizontal="left" vertical="center" wrapText="1"/>
    </xf>
    <xf numFmtId="0" fontId="30" fillId="0" borderId="29" xfId="25" applyFont="1" applyBorder="1" applyAlignment="1">
      <alignment horizontal="left" vertical="center" wrapText="1"/>
    </xf>
    <xf numFmtId="0" fontId="37" fillId="0" borderId="0" xfId="25" applyFont="1" applyAlignment="1">
      <alignment horizontal="left" vertical="center" wrapText="1"/>
    </xf>
    <xf numFmtId="0" fontId="37" fillId="0" borderId="12" xfId="25" applyFont="1" applyBorder="1" applyAlignment="1">
      <alignment horizontal="left" vertical="center" wrapText="1"/>
    </xf>
    <xf numFmtId="0" fontId="30" fillId="0" borderId="11" xfId="25" applyFont="1" applyBorder="1" applyAlignment="1">
      <alignment horizontal="left" vertical="center"/>
    </xf>
    <xf numFmtId="0" fontId="34" fillId="0" borderId="16" xfId="25" applyFont="1" applyBorder="1" applyAlignment="1">
      <alignment horizontal="left" vertical="center"/>
    </xf>
    <xf numFmtId="0" fontId="34" fillId="0" borderId="17"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32" fillId="0" borderId="0" xfId="25" applyFont="1" applyAlignment="1">
      <alignment horizontal="left" vertical="center"/>
    </xf>
    <xf numFmtId="0" fontId="30" fillId="0" borderId="11" xfId="25" applyFont="1" applyBorder="1" applyAlignment="1">
      <alignment horizontal="center" vertical="center" wrapText="1"/>
    </xf>
    <xf numFmtId="184" fontId="30" fillId="0" borderId="16" xfId="25" applyNumberFormat="1" applyFont="1" applyBorder="1" applyAlignment="1">
      <alignment horizontal="center" vertical="center"/>
    </xf>
    <xf numFmtId="184" fontId="30" fillId="0" borderId="17" xfId="25" applyNumberFormat="1" applyFont="1" applyBorder="1" applyAlignment="1">
      <alignment horizontal="center" vertical="center"/>
    </xf>
    <xf numFmtId="0" fontId="32" fillId="0" borderId="0" xfId="25" applyFont="1" applyAlignment="1">
      <alignment horizontal="center" vertical="center"/>
    </xf>
    <xf numFmtId="0" fontId="32" fillId="0" borderId="0" xfId="25" applyFont="1" applyAlignment="1">
      <alignment horizontal="left" vertical="top" wrapText="1"/>
    </xf>
    <xf numFmtId="184" fontId="30" fillId="0" borderId="53" xfId="25" applyNumberFormat="1" applyFont="1" applyBorder="1" applyAlignment="1">
      <alignment horizontal="center" vertical="center"/>
    </xf>
    <xf numFmtId="184" fontId="30" fillId="0" borderId="27" xfId="25" applyNumberFormat="1" applyFont="1" applyBorder="1" applyAlignment="1">
      <alignment horizontal="center" vertical="center"/>
    </xf>
    <xf numFmtId="184" fontId="30" fillId="0" borderId="28" xfId="25" applyNumberFormat="1" applyFont="1" applyBorder="1" applyAlignment="1">
      <alignment horizontal="center" vertical="center"/>
    </xf>
    <xf numFmtId="184" fontId="30" fillId="0" borderId="29" xfId="25" applyNumberFormat="1" applyFont="1" applyBorder="1" applyAlignment="1">
      <alignment horizontal="center" vertical="center"/>
    </xf>
    <xf numFmtId="0" fontId="30" fillId="0" borderId="13" xfId="25" applyFont="1" applyBorder="1" applyAlignment="1">
      <alignment horizontal="center" vertical="center" wrapText="1"/>
    </xf>
    <xf numFmtId="0" fontId="34" fillId="0" borderId="11" xfId="25" applyFont="1" applyBorder="1" applyAlignment="1">
      <alignment horizontal="center" vertical="center"/>
    </xf>
    <xf numFmtId="0" fontId="30" fillId="0" borderId="42" xfId="25" applyFont="1" applyBorder="1" applyAlignment="1">
      <alignment horizontal="center" vertical="center" wrapText="1"/>
    </xf>
    <xf numFmtId="38" fontId="30" fillId="0" borderId="11" xfId="28" applyFont="1" applyFill="1" applyBorder="1" applyAlignment="1">
      <alignment horizontal="center" vertical="center"/>
    </xf>
    <xf numFmtId="38" fontId="30" fillId="0" borderId="11" xfId="28" applyFont="1" applyFill="1" applyBorder="1" applyAlignment="1">
      <alignment horizontal="center" vertical="center" wrapText="1"/>
    </xf>
    <xf numFmtId="0" fontId="30" fillId="0" borderId="13" xfId="25" applyFont="1" applyBorder="1" applyAlignment="1">
      <alignment horizontal="left" vertical="center"/>
    </xf>
    <xf numFmtId="0" fontId="30" fillId="0" borderId="15" xfId="25" applyFont="1" applyBorder="1" applyAlignment="1">
      <alignment horizontal="left" vertical="center"/>
    </xf>
    <xf numFmtId="0" fontId="30" fillId="0" borderId="0" xfId="25" applyFont="1" applyAlignment="1">
      <alignment horizontal="left" vertical="center"/>
    </xf>
    <xf numFmtId="0" fontId="30" fillId="0" borderId="12" xfId="25" applyFont="1" applyBorder="1" applyAlignment="1">
      <alignment horizontal="left" vertical="center"/>
    </xf>
    <xf numFmtId="0" fontId="30" fillId="0" borderId="0" xfId="25" applyFont="1" applyAlignment="1">
      <alignment vertical="center" wrapText="1"/>
    </xf>
    <xf numFmtId="0" fontId="35" fillId="0" borderId="11" xfId="25" applyFont="1" applyBorder="1" applyAlignment="1">
      <alignment horizontal="center" vertical="center"/>
    </xf>
    <xf numFmtId="0" fontId="35" fillId="0" borderId="13" xfId="25" applyFont="1" applyBorder="1" applyAlignment="1">
      <alignment horizontal="center" vertical="center"/>
    </xf>
    <xf numFmtId="0" fontId="35" fillId="0" borderId="16" xfId="25" applyFont="1" applyBorder="1" applyAlignment="1">
      <alignment horizontal="center" vertical="center"/>
    </xf>
    <xf numFmtId="0" fontId="35" fillId="0" borderId="30" xfId="25" applyFont="1" applyBorder="1" applyAlignment="1">
      <alignment horizontal="center" vertical="center"/>
    </xf>
    <xf numFmtId="1" fontId="30" fillId="7" borderId="16" xfId="25" applyNumberFormat="1" applyFont="1" applyFill="1" applyBorder="1" applyAlignment="1">
      <alignment horizontal="center" vertical="center"/>
    </xf>
    <xf numFmtId="1" fontId="30" fillId="7" borderId="17" xfId="25" applyNumberFormat="1" applyFont="1" applyFill="1" applyBorder="1" applyAlignment="1">
      <alignment horizontal="center" vertical="center"/>
    </xf>
    <xf numFmtId="0" fontId="30" fillId="0" borderId="13" xfId="25" applyFont="1" applyBorder="1" applyAlignment="1">
      <alignment horizontal="center" vertical="center"/>
    </xf>
    <xf numFmtId="0" fontId="30" fillId="0" borderId="25" xfId="25" applyFont="1" applyBorder="1" applyAlignment="1">
      <alignment horizontal="center" vertical="center"/>
    </xf>
    <xf numFmtId="0" fontId="30" fillId="0" borderId="53" xfId="25" applyFont="1" applyBorder="1" applyAlignment="1">
      <alignment horizontal="center" vertical="center"/>
    </xf>
    <xf numFmtId="0" fontId="30" fillId="0" borderId="28" xfId="25" applyFont="1" applyBorder="1" applyAlignment="1">
      <alignment horizontal="center" vertical="center"/>
    </xf>
    <xf numFmtId="0" fontId="30" fillId="0" borderId="15" xfId="25" applyFont="1" applyBorder="1" applyAlignment="1">
      <alignment horizontal="center" vertical="center"/>
    </xf>
    <xf numFmtId="0" fontId="30" fillId="0" borderId="12" xfId="25" applyFont="1" applyBorder="1" applyAlignment="1">
      <alignment horizontal="center" vertical="center"/>
    </xf>
    <xf numFmtId="0" fontId="30" fillId="0" borderId="17" xfId="25" applyFont="1" applyBorder="1" applyAlignment="1">
      <alignment horizontal="left" vertical="center" wrapText="1"/>
    </xf>
    <xf numFmtId="0" fontId="30" fillId="0" borderId="13" xfId="25" applyFont="1" applyBorder="1" applyAlignment="1">
      <alignment horizontal="left" vertical="center" wrapText="1"/>
    </xf>
    <xf numFmtId="0" fontId="30" fillId="0" borderId="16" xfId="25" applyFont="1" applyBorder="1" applyAlignment="1">
      <alignment horizontal="left" vertical="center" wrapText="1"/>
    </xf>
    <xf numFmtId="0" fontId="30" fillId="0" borderId="17" xfId="25" applyFont="1" applyBorder="1" applyAlignment="1">
      <alignment horizontal="center" vertical="center" wrapText="1"/>
    </xf>
    <xf numFmtId="0" fontId="37" fillId="0" borderId="27" xfId="25" applyFont="1" applyBorder="1" applyAlignment="1">
      <alignment horizontal="center" vertical="center" wrapText="1"/>
    </xf>
    <xf numFmtId="0" fontId="37" fillId="0" borderId="27" xfId="25" applyFont="1" applyBorder="1" applyAlignment="1">
      <alignment horizontal="left" vertical="center" wrapText="1"/>
    </xf>
    <xf numFmtId="0" fontId="37" fillId="0" borderId="29" xfId="25" applyFont="1" applyBorder="1" applyAlignment="1">
      <alignment horizontal="left" vertical="center" wrapText="1"/>
    </xf>
    <xf numFmtId="0" fontId="30" fillId="0" borderId="29" xfId="25" applyFont="1" applyBorder="1" applyAlignment="1">
      <alignment horizontal="center" vertical="center"/>
    </xf>
    <xf numFmtId="0" fontId="37" fillId="0" borderId="0" xfId="25" applyFont="1" applyAlignment="1">
      <alignment horizontal="center" vertical="center" wrapText="1"/>
    </xf>
    <xf numFmtId="0" fontId="37" fillId="0" borderId="27" xfId="25" applyFont="1" applyBorder="1" applyAlignment="1">
      <alignment horizontal="center" vertical="center"/>
    </xf>
    <xf numFmtId="0" fontId="37" fillId="0" borderId="27" xfId="25" applyFont="1" applyBorder="1" applyAlignment="1">
      <alignment horizontal="left" vertical="center"/>
    </xf>
    <xf numFmtId="0" fontId="37" fillId="0" borderId="29" xfId="25" applyFont="1" applyBorder="1" applyAlignment="1">
      <alignment horizontal="left" vertical="center"/>
    </xf>
    <xf numFmtId="0" fontId="30" fillId="0" borderId="16" xfId="25" applyFont="1" applyBorder="1" applyAlignment="1">
      <alignment horizontal="center" vertical="center" wrapText="1"/>
    </xf>
    <xf numFmtId="1" fontId="30" fillId="0" borderId="16" xfId="25" applyNumberFormat="1" applyFont="1" applyBorder="1" applyAlignment="1">
      <alignment horizontal="center" vertical="center"/>
    </xf>
    <xf numFmtId="1" fontId="30" fillId="0" borderId="17" xfId="25" applyNumberFormat="1" applyFont="1" applyBorder="1" applyAlignment="1">
      <alignment horizontal="center" vertical="center"/>
    </xf>
    <xf numFmtId="0" fontId="32" fillId="0" borderId="0" xfId="25" applyFont="1" applyAlignment="1">
      <alignment horizontal="left" vertical="center" shrinkToFit="1"/>
    </xf>
    <xf numFmtId="0" fontId="30" fillId="0" borderId="0" xfId="25" applyFont="1" applyAlignment="1">
      <alignment horizontal="left" vertical="center" shrinkToFit="1"/>
    </xf>
    <xf numFmtId="0" fontId="37" fillId="0" borderId="0" xfId="25" applyFont="1" applyAlignment="1">
      <alignment horizontal="center" vertical="center"/>
    </xf>
    <xf numFmtId="0" fontId="30" fillId="0" borderId="17" xfId="25" applyFont="1" applyBorder="1" applyAlignment="1">
      <alignment vertical="center"/>
    </xf>
    <xf numFmtId="0" fontId="30" fillId="0" borderId="13" xfId="25" applyFont="1" applyBorder="1" applyAlignment="1">
      <alignment vertical="center"/>
    </xf>
    <xf numFmtId="0" fontId="30" fillId="0" borderId="16" xfId="25" applyFont="1" applyBorder="1" applyAlignment="1">
      <alignment vertical="center"/>
    </xf>
    <xf numFmtId="0" fontId="30" fillId="0" borderId="16" xfId="25" applyFont="1" applyBorder="1" applyAlignment="1">
      <alignment horizontal="right" vertical="center"/>
    </xf>
    <xf numFmtId="0" fontId="30" fillId="0" borderId="17" xfId="25" applyFont="1" applyBorder="1" applyAlignment="1">
      <alignment horizontal="right" vertical="center"/>
    </xf>
    <xf numFmtId="0" fontId="30" fillId="0" borderId="13" xfId="25" applyFont="1" applyBorder="1" applyAlignment="1">
      <alignment horizontal="right" vertical="center"/>
    </xf>
    <xf numFmtId="0" fontId="37" fillId="0" borderId="11" xfId="25" applyFont="1" applyBorder="1" applyAlignment="1">
      <alignment horizontal="left" vertical="center" shrinkToFit="1"/>
    </xf>
    <xf numFmtId="0" fontId="32" fillId="0" borderId="11" xfId="25" applyFont="1" applyBorder="1" applyAlignment="1">
      <alignment horizontal="left" vertical="center" shrinkToFit="1"/>
    </xf>
    <xf numFmtId="178" fontId="30" fillId="0" borderId="0" xfId="25" applyNumberFormat="1" applyFont="1" applyAlignment="1">
      <alignment horizontal="center" vertical="center"/>
    </xf>
    <xf numFmtId="178" fontId="30" fillId="0" borderId="53" xfId="25" applyNumberFormat="1" applyFont="1" applyBorder="1" applyAlignment="1">
      <alignment vertical="center"/>
    </xf>
    <xf numFmtId="0" fontId="35" fillId="0" borderId="0" xfId="25" applyFont="1" applyAlignment="1">
      <alignment horizontal="left" vertical="top"/>
    </xf>
    <xf numFmtId="0" fontId="30" fillId="0" borderId="15" xfId="25" applyFont="1" applyBorder="1" applyAlignment="1">
      <alignment horizontal="left" vertical="top"/>
    </xf>
    <xf numFmtId="0" fontId="30" fillId="0" borderId="0" xfId="25" applyFont="1" applyAlignment="1">
      <alignment horizontal="left" vertical="top"/>
    </xf>
    <xf numFmtId="0" fontId="30" fillId="0" borderId="12" xfId="25" applyFont="1" applyBorder="1" applyAlignment="1">
      <alignment horizontal="left" vertical="top"/>
    </xf>
    <xf numFmtId="0" fontId="64" fillId="0" borderId="0" xfId="25" applyFont="1" applyAlignment="1">
      <alignment horizontal="center" vertical="top" wrapText="1"/>
    </xf>
    <xf numFmtId="0" fontId="64" fillId="0" borderId="0" xfId="25" applyFont="1" applyAlignment="1">
      <alignment horizontal="center" vertical="top"/>
    </xf>
    <xf numFmtId="0" fontId="64" fillId="0" borderId="0" xfId="25" applyFont="1" applyAlignment="1">
      <alignment vertical="top" wrapText="1"/>
    </xf>
  </cellXfs>
  <cellStyles count="32">
    <cellStyle name="パーセント 2 2" xfId="1" xr:uid="{00000000-0005-0000-0000-000000000000}"/>
    <cellStyle name="パーセント 2 2 2" xfId="2" xr:uid="{00000000-0005-0000-0000-000001000000}"/>
    <cellStyle name="パーセント 2 2 2 2" xfId="27"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8" xr:uid="{9911C518-1654-4FFC-9701-785B3F36CCBD}"/>
    <cellStyle name="桁区切り 5" xfId="30"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5"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6"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5" xfId="20" xr:uid="{00000000-0005-0000-0000-00001A000000}"/>
    <cellStyle name="標準 6" xfId="21" xr:uid="{00000000-0005-0000-0000-00001B000000}"/>
    <cellStyle name="標準 7" xfId="22" xr:uid="{00000000-0005-0000-0000-00001C000000}"/>
    <cellStyle name="標準 8" xfId="24" xr:uid="{36B8B9E7-29D6-434E-93A0-EBD69E340EE2}"/>
    <cellStyle name="標準 9" xfId="29" xr:uid="{20BA6CEF-4E77-4132-B274-1F9DC3D7E456}"/>
    <cellStyle name="標準_１８年４月加算案内" xfId="31" xr:uid="{A808C8BE-F72B-48E0-9188-8360B0EAD5FE}"/>
    <cellStyle name="標準_Sheet1" xfId="23" xr:uid="{00000000-0005-0000-0000-00001E000000}"/>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44</xdr:row>
          <xdr:rowOff>6350</xdr:rowOff>
        </xdr:from>
        <xdr:to>
          <xdr:col>2</xdr:col>
          <xdr:colOff>196850</xdr:colOff>
          <xdr:row>45</xdr:row>
          <xdr:rowOff>6350</xdr:rowOff>
        </xdr:to>
        <xdr:sp macro="" textlink="">
          <xdr:nvSpPr>
            <xdr:cNvPr id="111627" name="Check Box 11" hidden="1">
              <a:extLst>
                <a:ext uri="{63B3BB69-23CF-44E3-9099-C40C66FF867C}">
                  <a14:compatExt spid="_x0000_s111627"/>
                </a:ext>
                <a:ext uri="{FF2B5EF4-FFF2-40B4-BE49-F238E27FC236}">
                  <a16:creationId xmlns:a16="http://schemas.microsoft.com/office/drawing/2014/main" id="{00000000-0008-0000-0000-00000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6350</xdr:rowOff>
        </xdr:from>
        <xdr:to>
          <xdr:col>2</xdr:col>
          <xdr:colOff>196850</xdr:colOff>
          <xdr:row>44</xdr:row>
          <xdr:rowOff>6350</xdr:rowOff>
        </xdr:to>
        <xdr:sp macro="" textlink="">
          <xdr:nvSpPr>
            <xdr:cNvPr id="111628" name="Check Box 12" hidden="1">
              <a:extLst>
                <a:ext uri="{63B3BB69-23CF-44E3-9099-C40C66FF867C}">
                  <a14:compatExt spid="_x0000_s111628"/>
                </a:ext>
                <a:ext uri="{FF2B5EF4-FFF2-40B4-BE49-F238E27FC236}">
                  <a16:creationId xmlns:a16="http://schemas.microsoft.com/office/drawing/2014/main" id="{00000000-0008-0000-0000-00000C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6350</xdr:rowOff>
        </xdr:from>
        <xdr:to>
          <xdr:col>2</xdr:col>
          <xdr:colOff>196850</xdr:colOff>
          <xdr:row>42</xdr:row>
          <xdr:rowOff>6350</xdr:rowOff>
        </xdr:to>
        <xdr:sp macro="" textlink="">
          <xdr:nvSpPr>
            <xdr:cNvPr id="111629" name="Check Box 13" hidden="1">
              <a:extLst>
                <a:ext uri="{63B3BB69-23CF-44E3-9099-C40C66FF867C}">
                  <a14:compatExt spid="_x0000_s111629"/>
                </a:ext>
                <a:ext uri="{FF2B5EF4-FFF2-40B4-BE49-F238E27FC236}">
                  <a16:creationId xmlns:a16="http://schemas.microsoft.com/office/drawing/2014/main" id="{00000000-0008-0000-0000-00000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6350</xdr:rowOff>
        </xdr:from>
        <xdr:to>
          <xdr:col>2</xdr:col>
          <xdr:colOff>196850</xdr:colOff>
          <xdr:row>41</xdr:row>
          <xdr:rowOff>6350</xdr:rowOff>
        </xdr:to>
        <xdr:sp macro="" textlink="">
          <xdr:nvSpPr>
            <xdr:cNvPr id="111630" name="Check Box 14" hidden="1">
              <a:extLst>
                <a:ext uri="{63B3BB69-23CF-44E3-9099-C40C66FF867C}">
                  <a14:compatExt spid="_x0000_s111630"/>
                </a:ext>
                <a:ext uri="{FF2B5EF4-FFF2-40B4-BE49-F238E27FC236}">
                  <a16:creationId xmlns:a16="http://schemas.microsoft.com/office/drawing/2014/main" id="{00000000-0008-0000-0000-00000E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6350</xdr:rowOff>
        </xdr:from>
        <xdr:to>
          <xdr:col>2</xdr:col>
          <xdr:colOff>196850</xdr:colOff>
          <xdr:row>40</xdr:row>
          <xdr:rowOff>6350</xdr:rowOff>
        </xdr:to>
        <xdr:sp macro="" textlink="">
          <xdr:nvSpPr>
            <xdr:cNvPr id="111631" name="Check Box 15" hidden="1">
              <a:extLst>
                <a:ext uri="{63B3BB69-23CF-44E3-9099-C40C66FF867C}">
                  <a14:compatExt spid="_x0000_s111631"/>
                </a:ext>
                <a:ext uri="{FF2B5EF4-FFF2-40B4-BE49-F238E27FC236}">
                  <a16:creationId xmlns:a16="http://schemas.microsoft.com/office/drawing/2014/main" id="{00000000-0008-0000-0000-00000F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6350</xdr:rowOff>
        </xdr:from>
        <xdr:to>
          <xdr:col>2</xdr:col>
          <xdr:colOff>196850</xdr:colOff>
          <xdr:row>39</xdr:row>
          <xdr:rowOff>6350</xdr:rowOff>
        </xdr:to>
        <xdr:sp macro="" textlink="">
          <xdr:nvSpPr>
            <xdr:cNvPr id="111632" name="Check Box 16" hidden="1">
              <a:extLst>
                <a:ext uri="{63B3BB69-23CF-44E3-9099-C40C66FF867C}">
                  <a14:compatExt spid="_x0000_s111632"/>
                </a:ext>
                <a:ext uri="{FF2B5EF4-FFF2-40B4-BE49-F238E27FC236}">
                  <a16:creationId xmlns:a16="http://schemas.microsoft.com/office/drawing/2014/main" id="{00000000-0008-0000-0000-00001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6350</xdr:rowOff>
        </xdr:from>
        <xdr:to>
          <xdr:col>2</xdr:col>
          <xdr:colOff>196850</xdr:colOff>
          <xdr:row>37</xdr:row>
          <xdr:rowOff>6350</xdr:rowOff>
        </xdr:to>
        <xdr:sp macro="" textlink="">
          <xdr:nvSpPr>
            <xdr:cNvPr id="111633" name="Check Box 17" hidden="1">
              <a:extLst>
                <a:ext uri="{63B3BB69-23CF-44E3-9099-C40C66FF867C}">
                  <a14:compatExt spid="_x0000_s111633"/>
                </a:ext>
                <a:ext uri="{FF2B5EF4-FFF2-40B4-BE49-F238E27FC236}">
                  <a16:creationId xmlns:a16="http://schemas.microsoft.com/office/drawing/2014/main" id="{00000000-0008-0000-0000-00001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6350</xdr:rowOff>
        </xdr:from>
        <xdr:to>
          <xdr:col>2</xdr:col>
          <xdr:colOff>196850</xdr:colOff>
          <xdr:row>36</xdr:row>
          <xdr:rowOff>6350</xdr:rowOff>
        </xdr:to>
        <xdr:sp macro="" textlink="">
          <xdr:nvSpPr>
            <xdr:cNvPr id="111634" name="Check Box 18" hidden="1">
              <a:extLst>
                <a:ext uri="{63B3BB69-23CF-44E3-9099-C40C66FF867C}">
                  <a14:compatExt spid="_x0000_s111634"/>
                </a:ext>
                <a:ext uri="{FF2B5EF4-FFF2-40B4-BE49-F238E27FC236}">
                  <a16:creationId xmlns:a16="http://schemas.microsoft.com/office/drawing/2014/main" id="{00000000-0008-0000-0000-00001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6350</xdr:rowOff>
        </xdr:from>
        <xdr:to>
          <xdr:col>2</xdr:col>
          <xdr:colOff>196850</xdr:colOff>
          <xdr:row>35</xdr:row>
          <xdr:rowOff>6350</xdr:rowOff>
        </xdr:to>
        <xdr:sp macro="" textlink="">
          <xdr:nvSpPr>
            <xdr:cNvPr id="111635" name="Check Box 19" hidden="1">
              <a:extLst>
                <a:ext uri="{63B3BB69-23CF-44E3-9099-C40C66FF867C}">
                  <a14:compatExt spid="_x0000_s111635"/>
                </a:ext>
                <a:ext uri="{FF2B5EF4-FFF2-40B4-BE49-F238E27FC236}">
                  <a16:creationId xmlns:a16="http://schemas.microsoft.com/office/drawing/2014/main" id="{00000000-0008-0000-0000-00001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6350</xdr:rowOff>
        </xdr:from>
        <xdr:to>
          <xdr:col>2</xdr:col>
          <xdr:colOff>196850</xdr:colOff>
          <xdr:row>34</xdr:row>
          <xdr:rowOff>6350</xdr:rowOff>
        </xdr:to>
        <xdr:sp macro="" textlink="">
          <xdr:nvSpPr>
            <xdr:cNvPr id="111636" name="Check Box 20" hidden="1">
              <a:extLst>
                <a:ext uri="{63B3BB69-23CF-44E3-9099-C40C66FF867C}">
                  <a14:compatExt spid="_x0000_s111636"/>
                </a:ext>
                <a:ext uri="{FF2B5EF4-FFF2-40B4-BE49-F238E27FC236}">
                  <a16:creationId xmlns:a16="http://schemas.microsoft.com/office/drawing/2014/main" id="{00000000-0008-0000-0000-00001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6350</xdr:rowOff>
        </xdr:to>
        <xdr:sp macro="" textlink="">
          <xdr:nvSpPr>
            <xdr:cNvPr id="111637" name="Check Box 21" hidden="1">
              <a:extLst>
                <a:ext uri="{63B3BB69-23CF-44E3-9099-C40C66FF867C}">
                  <a14:compatExt spid="_x0000_s111637"/>
                </a:ext>
                <a:ext uri="{FF2B5EF4-FFF2-40B4-BE49-F238E27FC236}">
                  <a16:creationId xmlns:a16="http://schemas.microsoft.com/office/drawing/2014/main" id="{00000000-0008-0000-0000-00001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6350</xdr:rowOff>
        </xdr:from>
        <xdr:to>
          <xdr:col>2</xdr:col>
          <xdr:colOff>196850</xdr:colOff>
          <xdr:row>4</xdr:row>
          <xdr:rowOff>6350</xdr:rowOff>
        </xdr:to>
        <xdr:sp macro="" textlink="">
          <xdr:nvSpPr>
            <xdr:cNvPr id="111638" name="Check Box 22" hidden="1">
              <a:extLst>
                <a:ext uri="{63B3BB69-23CF-44E3-9099-C40C66FF867C}">
                  <a14:compatExt spid="_x0000_s111638"/>
                </a:ext>
                <a:ext uri="{FF2B5EF4-FFF2-40B4-BE49-F238E27FC236}">
                  <a16:creationId xmlns:a16="http://schemas.microsoft.com/office/drawing/2014/main" id="{00000000-0008-0000-0000-000016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6350</xdr:rowOff>
        </xdr:to>
        <xdr:sp macro="" textlink="">
          <xdr:nvSpPr>
            <xdr:cNvPr id="111639" name="Check Box 23" hidden="1">
              <a:extLst>
                <a:ext uri="{63B3BB69-23CF-44E3-9099-C40C66FF867C}">
                  <a14:compatExt spid="_x0000_s111639"/>
                </a:ext>
                <a:ext uri="{FF2B5EF4-FFF2-40B4-BE49-F238E27FC236}">
                  <a16:creationId xmlns:a16="http://schemas.microsoft.com/office/drawing/2014/main" id="{00000000-0008-0000-0000-000017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0</xdr:rowOff>
        </xdr:to>
        <xdr:sp macro="" textlink="">
          <xdr:nvSpPr>
            <xdr:cNvPr id="111640" name="Check Box 24" hidden="1">
              <a:extLst>
                <a:ext uri="{63B3BB69-23CF-44E3-9099-C40C66FF867C}">
                  <a14:compatExt spid="_x0000_s111640"/>
                </a:ext>
                <a:ext uri="{FF2B5EF4-FFF2-40B4-BE49-F238E27FC236}">
                  <a16:creationId xmlns:a16="http://schemas.microsoft.com/office/drawing/2014/main" id="{00000000-0008-0000-0000-000018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0</xdr:rowOff>
        </xdr:to>
        <xdr:sp macro="" textlink="">
          <xdr:nvSpPr>
            <xdr:cNvPr id="111641" name="Check Box 25" hidden="1">
              <a:extLst>
                <a:ext uri="{63B3BB69-23CF-44E3-9099-C40C66FF867C}">
                  <a14:compatExt spid="_x0000_s111641"/>
                </a:ext>
                <a:ext uri="{FF2B5EF4-FFF2-40B4-BE49-F238E27FC236}">
                  <a16:creationId xmlns:a16="http://schemas.microsoft.com/office/drawing/2014/main" id="{00000000-0008-0000-0000-000019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6350</xdr:rowOff>
        </xdr:from>
        <xdr:to>
          <xdr:col>2</xdr:col>
          <xdr:colOff>196850</xdr:colOff>
          <xdr:row>12</xdr:row>
          <xdr:rowOff>0</xdr:rowOff>
        </xdr:to>
        <xdr:sp macro="" textlink="">
          <xdr:nvSpPr>
            <xdr:cNvPr id="111642" name="Check Box 26" hidden="1">
              <a:extLst>
                <a:ext uri="{63B3BB69-23CF-44E3-9099-C40C66FF867C}">
                  <a14:compatExt spid="_x0000_s111642"/>
                </a:ext>
                <a:ext uri="{FF2B5EF4-FFF2-40B4-BE49-F238E27FC236}">
                  <a16:creationId xmlns:a16="http://schemas.microsoft.com/office/drawing/2014/main" id="{00000000-0008-0000-0000-00001A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2</xdr:col>
          <xdr:colOff>196850</xdr:colOff>
          <xdr:row>13</xdr:row>
          <xdr:rowOff>0</xdr:rowOff>
        </xdr:to>
        <xdr:sp macro="" textlink="">
          <xdr:nvSpPr>
            <xdr:cNvPr id="111643" name="Check Box 27" hidden="1">
              <a:extLst>
                <a:ext uri="{63B3BB69-23CF-44E3-9099-C40C66FF867C}">
                  <a14:compatExt spid="_x0000_s111643"/>
                </a:ext>
                <a:ext uri="{FF2B5EF4-FFF2-40B4-BE49-F238E27FC236}">
                  <a16:creationId xmlns:a16="http://schemas.microsoft.com/office/drawing/2014/main" id="{00000000-0008-0000-0000-00001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111644" name="Check Box 28" hidden="1">
              <a:extLst>
                <a:ext uri="{63B3BB69-23CF-44E3-9099-C40C66FF867C}">
                  <a14:compatExt spid="_x0000_s111644"/>
                </a:ext>
                <a:ext uri="{FF2B5EF4-FFF2-40B4-BE49-F238E27FC236}">
                  <a16:creationId xmlns:a16="http://schemas.microsoft.com/office/drawing/2014/main" id="{00000000-0008-0000-0000-00001C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6350</xdr:rowOff>
        </xdr:from>
        <xdr:to>
          <xdr:col>2</xdr:col>
          <xdr:colOff>196850</xdr:colOff>
          <xdr:row>16</xdr:row>
          <xdr:rowOff>6350</xdr:rowOff>
        </xdr:to>
        <xdr:sp macro="" textlink="">
          <xdr:nvSpPr>
            <xdr:cNvPr id="111645" name="Check Box 29" hidden="1">
              <a:extLst>
                <a:ext uri="{63B3BB69-23CF-44E3-9099-C40C66FF867C}">
                  <a14:compatExt spid="_x0000_s111645"/>
                </a:ext>
                <a:ext uri="{FF2B5EF4-FFF2-40B4-BE49-F238E27FC236}">
                  <a16:creationId xmlns:a16="http://schemas.microsoft.com/office/drawing/2014/main" id="{00000000-0008-0000-0000-00001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111647" name="Check Box 31" hidden="1">
              <a:extLst>
                <a:ext uri="{63B3BB69-23CF-44E3-9099-C40C66FF867C}">
                  <a14:compatExt spid="_x0000_s111647"/>
                </a:ext>
                <a:ext uri="{FF2B5EF4-FFF2-40B4-BE49-F238E27FC236}">
                  <a16:creationId xmlns:a16="http://schemas.microsoft.com/office/drawing/2014/main" id="{00000000-0008-0000-0000-00001F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6350</xdr:rowOff>
        </xdr:to>
        <xdr:sp macro="" textlink="">
          <xdr:nvSpPr>
            <xdr:cNvPr id="111648" name="Check Box 32" hidden="1">
              <a:extLst>
                <a:ext uri="{63B3BB69-23CF-44E3-9099-C40C66FF867C}">
                  <a14:compatExt spid="_x0000_s111648"/>
                </a:ext>
                <a:ext uri="{FF2B5EF4-FFF2-40B4-BE49-F238E27FC236}">
                  <a16:creationId xmlns:a16="http://schemas.microsoft.com/office/drawing/2014/main" id="{00000000-0008-0000-0000-000020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2</xdr:col>
          <xdr:colOff>196850</xdr:colOff>
          <xdr:row>19</xdr:row>
          <xdr:rowOff>6350</xdr:rowOff>
        </xdr:to>
        <xdr:sp macro="" textlink="">
          <xdr:nvSpPr>
            <xdr:cNvPr id="111649" name="Check Box 33" hidden="1">
              <a:extLst>
                <a:ext uri="{63B3BB69-23CF-44E3-9099-C40C66FF867C}">
                  <a14:compatExt spid="_x0000_s111649"/>
                </a:ext>
                <a:ext uri="{FF2B5EF4-FFF2-40B4-BE49-F238E27FC236}">
                  <a16:creationId xmlns:a16="http://schemas.microsoft.com/office/drawing/2014/main" id="{00000000-0008-0000-0000-000021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6350</xdr:rowOff>
        </xdr:from>
        <xdr:to>
          <xdr:col>2</xdr:col>
          <xdr:colOff>196850</xdr:colOff>
          <xdr:row>20</xdr:row>
          <xdr:rowOff>6350</xdr:rowOff>
        </xdr:to>
        <xdr:sp macro="" textlink="">
          <xdr:nvSpPr>
            <xdr:cNvPr id="111650" name="Check Box 34" hidden="1">
              <a:extLst>
                <a:ext uri="{63B3BB69-23CF-44E3-9099-C40C66FF867C}">
                  <a14:compatExt spid="_x0000_s111650"/>
                </a:ext>
                <a:ext uri="{FF2B5EF4-FFF2-40B4-BE49-F238E27FC236}">
                  <a16:creationId xmlns:a16="http://schemas.microsoft.com/office/drawing/2014/main" id="{00000000-0008-0000-0000-000022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6350</xdr:rowOff>
        </xdr:from>
        <xdr:to>
          <xdr:col>2</xdr:col>
          <xdr:colOff>196850</xdr:colOff>
          <xdr:row>22</xdr:row>
          <xdr:rowOff>6350</xdr:rowOff>
        </xdr:to>
        <xdr:sp macro="" textlink="">
          <xdr:nvSpPr>
            <xdr:cNvPr id="111651" name="Check Box 35" hidden="1">
              <a:extLst>
                <a:ext uri="{63B3BB69-23CF-44E3-9099-C40C66FF867C}">
                  <a14:compatExt spid="_x0000_s111651"/>
                </a:ext>
                <a:ext uri="{FF2B5EF4-FFF2-40B4-BE49-F238E27FC236}">
                  <a16:creationId xmlns:a16="http://schemas.microsoft.com/office/drawing/2014/main" id="{00000000-0008-0000-0000-000023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2</xdr:col>
          <xdr:colOff>196850</xdr:colOff>
          <xdr:row>23</xdr:row>
          <xdr:rowOff>6350</xdr:rowOff>
        </xdr:to>
        <xdr:sp macro="" textlink="">
          <xdr:nvSpPr>
            <xdr:cNvPr id="111652" name="Check Box 36" hidden="1">
              <a:extLst>
                <a:ext uri="{63B3BB69-23CF-44E3-9099-C40C66FF867C}">
                  <a14:compatExt spid="_x0000_s111652"/>
                </a:ext>
                <a:ext uri="{FF2B5EF4-FFF2-40B4-BE49-F238E27FC236}">
                  <a16:creationId xmlns:a16="http://schemas.microsoft.com/office/drawing/2014/main" id="{00000000-0008-0000-0000-000024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2</xdr:col>
          <xdr:colOff>196850</xdr:colOff>
          <xdr:row>25</xdr:row>
          <xdr:rowOff>6350</xdr:rowOff>
        </xdr:to>
        <xdr:sp macro="" textlink="">
          <xdr:nvSpPr>
            <xdr:cNvPr id="111653" name="Check Box 37" hidden="1">
              <a:extLst>
                <a:ext uri="{63B3BB69-23CF-44E3-9099-C40C66FF867C}">
                  <a14:compatExt spid="_x0000_s111653"/>
                </a:ext>
                <a:ext uri="{FF2B5EF4-FFF2-40B4-BE49-F238E27FC236}">
                  <a16:creationId xmlns:a16="http://schemas.microsoft.com/office/drawing/2014/main" id="{00000000-0008-0000-0000-000025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111654" name="Check Box 38" hidden="1">
              <a:extLst>
                <a:ext uri="{63B3BB69-23CF-44E3-9099-C40C66FF867C}">
                  <a14:compatExt spid="_x0000_s111654"/>
                </a:ext>
                <a:ext uri="{FF2B5EF4-FFF2-40B4-BE49-F238E27FC236}">
                  <a16:creationId xmlns:a16="http://schemas.microsoft.com/office/drawing/2014/main" id="{00000000-0008-0000-0000-000026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111655" name="Check Box 39" hidden="1">
              <a:extLst>
                <a:ext uri="{63B3BB69-23CF-44E3-9099-C40C66FF867C}">
                  <a14:compatExt spid="_x0000_s111655"/>
                </a:ext>
                <a:ext uri="{FF2B5EF4-FFF2-40B4-BE49-F238E27FC236}">
                  <a16:creationId xmlns:a16="http://schemas.microsoft.com/office/drawing/2014/main" id="{00000000-0008-0000-0000-000027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2</xdr:col>
          <xdr:colOff>196850</xdr:colOff>
          <xdr:row>28</xdr:row>
          <xdr:rowOff>6350</xdr:rowOff>
        </xdr:to>
        <xdr:sp macro="" textlink="">
          <xdr:nvSpPr>
            <xdr:cNvPr id="111656" name="Check Box 40" hidden="1">
              <a:extLst>
                <a:ext uri="{63B3BB69-23CF-44E3-9099-C40C66FF867C}">
                  <a14:compatExt spid="_x0000_s111656"/>
                </a:ext>
                <a:ext uri="{FF2B5EF4-FFF2-40B4-BE49-F238E27FC236}">
                  <a16:creationId xmlns:a16="http://schemas.microsoft.com/office/drawing/2014/main" id="{00000000-0008-0000-0000-000028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2</xdr:col>
          <xdr:colOff>196850</xdr:colOff>
          <xdr:row>29</xdr:row>
          <xdr:rowOff>6350</xdr:rowOff>
        </xdr:to>
        <xdr:sp macro="" textlink="">
          <xdr:nvSpPr>
            <xdr:cNvPr id="111657" name="Check Box 41" hidden="1">
              <a:extLst>
                <a:ext uri="{63B3BB69-23CF-44E3-9099-C40C66FF867C}">
                  <a14:compatExt spid="_x0000_s111657"/>
                </a:ext>
                <a:ext uri="{FF2B5EF4-FFF2-40B4-BE49-F238E27FC236}">
                  <a16:creationId xmlns:a16="http://schemas.microsoft.com/office/drawing/2014/main" id="{00000000-0008-0000-0000-000029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6350</xdr:rowOff>
        </xdr:from>
        <xdr:to>
          <xdr:col>2</xdr:col>
          <xdr:colOff>196850</xdr:colOff>
          <xdr:row>30</xdr:row>
          <xdr:rowOff>6350</xdr:rowOff>
        </xdr:to>
        <xdr:sp macro="" textlink="">
          <xdr:nvSpPr>
            <xdr:cNvPr id="111658" name="Check Box 42" hidden="1">
              <a:extLst>
                <a:ext uri="{63B3BB69-23CF-44E3-9099-C40C66FF867C}">
                  <a14:compatExt spid="_x0000_s111658"/>
                </a:ext>
                <a:ext uri="{FF2B5EF4-FFF2-40B4-BE49-F238E27FC236}">
                  <a16:creationId xmlns:a16="http://schemas.microsoft.com/office/drawing/2014/main" id="{00000000-0008-0000-0000-00002A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2</xdr:col>
          <xdr:colOff>196850</xdr:colOff>
          <xdr:row>31</xdr:row>
          <xdr:rowOff>6350</xdr:rowOff>
        </xdr:to>
        <xdr:sp macro="" textlink="">
          <xdr:nvSpPr>
            <xdr:cNvPr id="111659" name="Check Box 43" hidden="1">
              <a:extLst>
                <a:ext uri="{63B3BB69-23CF-44E3-9099-C40C66FF867C}">
                  <a14:compatExt spid="_x0000_s111659"/>
                </a:ext>
                <a:ext uri="{FF2B5EF4-FFF2-40B4-BE49-F238E27FC236}">
                  <a16:creationId xmlns:a16="http://schemas.microsoft.com/office/drawing/2014/main" id="{00000000-0008-0000-0000-00002B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111661" name="Check Box 45" hidden="1">
              <a:extLst>
                <a:ext uri="{63B3BB69-23CF-44E3-9099-C40C66FF867C}">
                  <a14:compatExt spid="_x0000_s111661"/>
                </a:ext>
                <a:ext uri="{FF2B5EF4-FFF2-40B4-BE49-F238E27FC236}">
                  <a16:creationId xmlns:a16="http://schemas.microsoft.com/office/drawing/2014/main" id="{00000000-0008-0000-0000-00002D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6350</xdr:rowOff>
        </xdr:from>
        <xdr:to>
          <xdr:col>2</xdr:col>
          <xdr:colOff>196850</xdr:colOff>
          <xdr:row>33</xdr:row>
          <xdr:rowOff>6350</xdr:rowOff>
        </xdr:to>
        <xdr:sp macro="" textlink="">
          <xdr:nvSpPr>
            <xdr:cNvPr id="111662" name="Check Box 46" hidden="1">
              <a:extLst>
                <a:ext uri="{63B3BB69-23CF-44E3-9099-C40C66FF867C}">
                  <a14:compatExt spid="_x0000_s111662"/>
                </a:ext>
                <a:ext uri="{FF2B5EF4-FFF2-40B4-BE49-F238E27FC236}">
                  <a16:creationId xmlns:a16="http://schemas.microsoft.com/office/drawing/2014/main" id="{00000000-0008-0000-0000-00002EB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165100</xdr:colOff>
      <xdr:row>5</xdr:row>
      <xdr:rowOff>0</xdr:rowOff>
    </xdr:from>
    <xdr:to>
      <xdr:col>26</xdr:col>
      <xdr:colOff>76200</xdr:colOff>
      <xdr:row>6</xdr:row>
      <xdr:rowOff>19050</xdr:rowOff>
    </xdr:to>
    <xdr:sp macro="" textlink="" fLocksText="0">
      <xdr:nvSpPr>
        <xdr:cNvPr id="2" name="大かっこ 1">
          <a:extLst>
            <a:ext uri="{FF2B5EF4-FFF2-40B4-BE49-F238E27FC236}">
              <a16:creationId xmlns:a16="http://schemas.microsoft.com/office/drawing/2014/main" id="{53FB3C16-570F-4084-88DF-16C0BC67903C}"/>
            </a:ext>
          </a:extLst>
        </xdr:cNvPr>
        <xdr:cNvSpPr>
          <a:spLocks noChangeArrowheads="1"/>
        </xdr:cNvSpPr>
      </xdr:nvSpPr>
      <xdr:spPr bwMode="auto">
        <a:xfrm>
          <a:off x="685800" y="990600"/>
          <a:ext cx="4953000" cy="428625"/>
        </a:xfrm>
        <a:prstGeom prst="bracketPair">
          <a:avLst>
            <a:gd name="adj" fmla="val 12662"/>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F7F28-9430-46A0-BB2B-89B522884B7D}">
  <sheetPr>
    <tabColor rgb="FFFFFF00"/>
  </sheetPr>
  <dimension ref="A1:D48"/>
  <sheetViews>
    <sheetView showGridLines="0" tabSelected="1" view="pageBreakPreview" zoomScaleNormal="85" zoomScaleSheetLayoutView="100" workbookViewId="0">
      <selection sqref="A1:D1"/>
    </sheetView>
  </sheetViews>
  <sheetFormatPr defaultColWidth="8.7265625" defaultRowHeight="13" x14ac:dyDescent="0.2"/>
  <cols>
    <col min="1" max="1" width="32.7265625" style="3" customWidth="1"/>
    <col min="2" max="2" width="61.453125" style="3" hidden="1" customWidth="1"/>
    <col min="3" max="3" width="3" style="3" customWidth="1"/>
    <col min="4" max="4" width="113.26953125" style="2" customWidth="1"/>
    <col min="5" max="16384" width="8.7265625" style="1"/>
  </cols>
  <sheetData>
    <row r="1" spans="1:4" ht="50.5" customHeight="1" x14ac:dyDescent="0.2">
      <c r="A1" s="371" t="s">
        <v>593</v>
      </c>
      <c r="B1" s="372"/>
      <c r="C1" s="372"/>
      <c r="D1" s="372"/>
    </row>
    <row r="2" spans="1:4" ht="30" customHeight="1" x14ac:dyDescent="0.2">
      <c r="A2" s="344" t="s">
        <v>86</v>
      </c>
      <c r="B2" s="345" t="s">
        <v>537</v>
      </c>
      <c r="C2" s="346"/>
      <c r="D2" s="347" t="s">
        <v>85</v>
      </c>
    </row>
    <row r="3" spans="1:4" ht="30" customHeight="1" x14ac:dyDescent="0.2">
      <c r="A3" s="373" t="s">
        <v>550</v>
      </c>
      <c r="B3" s="359"/>
      <c r="C3" s="355"/>
      <c r="D3" s="349" t="s">
        <v>551</v>
      </c>
    </row>
    <row r="4" spans="1:4" ht="30" customHeight="1" x14ac:dyDescent="0.2">
      <c r="A4" s="374"/>
      <c r="B4" s="359"/>
      <c r="C4" s="355"/>
      <c r="D4" s="360" t="s">
        <v>552</v>
      </c>
    </row>
    <row r="5" spans="1:4" ht="30" customHeight="1" x14ac:dyDescent="0.2">
      <c r="A5" s="375"/>
      <c r="B5" s="359"/>
      <c r="C5" s="376" t="s">
        <v>553</v>
      </c>
      <c r="D5" s="377"/>
    </row>
    <row r="6" spans="1:4" ht="30" customHeight="1" x14ac:dyDescent="0.2">
      <c r="A6" s="361" t="s">
        <v>557</v>
      </c>
      <c r="B6" s="359"/>
      <c r="C6" s="355"/>
      <c r="D6" s="349" t="s">
        <v>558</v>
      </c>
    </row>
    <row r="7" spans="1:4" ht="30.5" customHeight="1" x14ac:dyDescent="0.2">
      <c r="A7" s="342" t="s">
        <v>538</v>
      </c>
      <c r="B7" s="343"/>
      <c r="C7" s="355"/>
      <c r="D7" s="349" t="s">
        <v>544</v>
      </c>
    </row>
    <row r="8" spans="1:4" ht="30.5" customHeight="1" x14ac:dyDescent="0.2">
      <c r="A8" s="342" t="s">
        <v>559</v>
      </c>
      <c r="B8" s="219"/>
      <c r="C8" s="378" t="s">
        <v>542</v>
      </c>
      <c r="D8" s="379"/>
    </row>
    <row r="9" spans="1:4" ht="30.5" customHeight="1" x14ac:dyDescent="0.2">
      <c r="A9" s="341" t="s">
        <v>539</v>
      </c>
      <c r="B9" s="219" t="s">
        <v>541</v>
      </c>
      <c r="C9" s="378" t="s">
        <v>542</v>
      </c>
      <c r="D9" s="379"/>
    </row>
    <row r="10" spans="1:4" ht="30.5" customHeight="1" x14ac:dyDescent="0.2">
      <c r="A10" s="341" t="s">
        <v>540</v>
      </c>
      <c r="B10" s="219" t="s">
        <v>543</v>
      </c>
      <c r="C10" s="378" t="s">
        <v>542</v>
      </c>
      <c r="D10" s="380"/>
    </row>
    <row r="11" spans="1:4" ht="30.5" customHeight="1" x14ac:dyDescent="0.2">
      <c r="A11" s="342" t="s">
        <v>560</v>
      </c>
      <c r="B11" s="348"/>
      <c r="C11" s="355"/>
      <c r="D11" s="349" t="s">
        <v>551</v>
      </c>
    </row>
    <row r="12" spans="1:4" ht="30.5" customHeight="1" x14ac:dyDescent="0.2">
      <c r="A12" s="385" t="s">
        <v>561</v>
      </c>
      <c r="B12" s="348"/>
      <c r="C12" s="355"/>
      <c r="D12" s="349" t="s">
        <v>562</v>
      </c>
    </row>
    <row r="13" spans="1:4" ht="30.5" customHeight="1" x14ac:dyDescent="0.2">
      <c r="A13" s="386"/>
      <c r="B13" s="348"/>
      <c r="C13" s="355"/>
      <c r="D13" s="349" t="s">
        <v>551</v>
      </c>
    </row>
    <row r="14" spans="1:4" ht="30" customHeight="1" x14ac:dyDescent="0.2">
      <c r="A14" s="353" t="s">
        <v>554</v>
      </c>
      <c r="B14" s="219"/>
      <c r="C14" s="378" t="s">
        <v>542</v>
      </c>
      <c r="D14" s="379"/>
    </row>
    <row r="15" spans="1:4" ht="30" customHeight="1" x14ac:dyDescent="0.2">
      <c r="A15" s="387" t="s">
        <v>564</v>
      </c>
      <c r="B15" s="356"/>
      <c r="C15" s="355"/>
      <c r="D15" s="351" t="s">
        <v>555</v>
      </c>
    </row>
    <row r="16" spans="1:4" ht="30" customHeight="1" x14ac:dyDescent="0.2">
      <c r="A16" s="388"/>
      <c r="B16" s="356"/>
      <c r="C16" s="355"/>
      <c r="D16" s="351" t="s">
        <v>556</v>
      </c>
    </row>
    <row r="17" spans="1:4" ht="30" customHeight="1" x14ac:dyDescent="0.2">
      <c r="A17" s="388"/>
      <c r="B17" s="362"/>
      <c r="C17" s="355"/>
      <c r="D17" s="363" t="s">
        <v>563</v>
      </c>
    </row>
    <row r="18" spans="1:4" ht="30" customHeight="1" x14ac:dyDescent="0.2">
      <c r="A18" s="387" t="s">
        <v>565</v>
      </c>
      <c r="B18" s="356"/>
      <c r="C18" s="355"/>
      <c r="D18" s="351" t="s">
        <v>566</v>
      </c>
    </row>
    <row r="19" spans="1:4" ht="30" customHeight="1" x14ac:dyDescent="0.2">
      <c r="A19" s="388"/>
      <c r="B19" s="356"/>
      <c r="C19" s="355"/>
      <c r="D19" s="349" t="s">
        <v>568</v>
      </c>
    </row>
    <row r="20" spans="1:4" ht="30" customHeight="1" x14ac:dyDescent="0.2">
      <c r="A20" s="388"/>
      <c r="B20" s="356"/>
      <c r="C20" s="355"/>
      <c r="D20" s="351" t="s">
        <v>567</v>
      </c>
    </row>
    <row r="21" spans="1:4" ht="30" customHeight="1" x14ac:dyDescent="0.2">
      <c r="A21" s="388"/>
      <c r="B21" s="356"/>
      <c r="C21" s="381" t="s">
        <v>572</v>
      </c>
      <c r="D21" s="382"/>
    </row>
    <row r="22" spans="1:4" ht="30" customHeight="1" x14ac:dyDescent="0.2">
      <c r="A22" s="388"/>
      <c r="B22" s="356"/>
      <c r="C22" s="355"/>
      <c r="D22" s="349" t="s">
        <v>551</v>
      </c>
    </row>
    <row r="23" spans="1:4" ht="30" customHeight="1" x14ac:dyDescent="0.2">
      <c r="A23" s="388"/>
      <c r="B23" s="356"/>
      <c r="C23" s="355"/>
      <c r="D23" s="351" t="s">
        <v>569</v>
      </c>
    </row>
    <row r="24" spans="1:4" ht="30" customHeight="1" x14ac:dyDescent="0.2">
      <c r="A24" s="388"/>
      <c r="B24" s="356"/>
      <c r="C24" s="381" t="s">
        <v>570</v>
      </c>
      <c r="D24" s="382"/>
    </row>
    <row r="25" spans="1:4" ht="30" customHeight="1" x14ac:dyDescent="0.2">
      <c r="A25" s="389"/>
      <c r="B25" s="356"/>
      <c r="C25" s="355"/>
      <c r="D25" s="351" t="s">
        <v>571</v>
      </c>
    </row>
    <row r="26" spans="1:4" ht="30" customHeight="1" x14ac:dyDescent="0.2">
      <c r="A26" s="354" t="s">
        <v>573</v>
      </c>
      <c r="B26" s="356"/>
      <c r="C26" s="355"/>
      <c r="D26" s="351" t="s">
        <v>574</v>
      </c>
    </row>
    <row r="27" spans="1:4" ht="30" customHeight="1" x14ac:dyDescent="0.2">
      <c r="A27" s="387" t="s">
        <v>578</v>
      </c>
      <c r="B27" s="356"/>
      <c r="C27" s="355"/>
      <c r="D27" s="349" t="s">
        <v>575</v>
      </c>
    </row>
    <row r="28" spans="1:4" ht="30" customHeight="1" x14ac:dyDescent="0.2">
      <c r="A28" s="388"/>
      <c r="B28" s="356"/>
      <c r="C28" s="355"/>
      <c r="D28" s="349" t="s">
        <v>551</v>
      </c>
    </row>
    <row r="29" spans="1:4" ht="30" customHeight="1" x14ac:dyDescent="0.2">
      <c r="A29" s="388"/>
      <c r="B29" s="356"/>
      <c r="C29" s="355"/>
      <c r="D29" s="365" t="s">
        <v>576</v>
      </c>
    </row>
    <row r="30" spans="1:4" ht="30" customHeight="1" x14ac:dyDescent="0.2">
      <c r="A30" s="388"/>
      <c r="B30" s="352"/>
      <c r="C30" s="355"/>
      <c r="D30" s="350" t="s">
        <v>577</v>
      </c>
    </row>
    <row r="31" spans="1:4" ht="30" customHeight="1" x14ac:dyDescent="0.2">
      <c r="A31" s="388"/>
      <c r="B31" s="352"/>
      <c r="C31" s="355"/>
      <c r="D31" s="350" t="s">
        <v>579</v>
      </c>
    </row>
    <row r="32" spans="1:4" ht="30" customHeight="1" x14ac:dyDescent="0.2">
      <c r="A32" s="389"/>
      <c r="B32" s="352"/>
      <c r="C32" s="355"/>
      <c r="D32" s="365" t="s">
        <v>580</v>
      </c>
    </row>
    <row r="33" spans="1:4" ht="30" customHeight="1" x14ac:dyDescent="0.2">
      <c r="A33" s="387" t="s">
        <v>581</v>
      </c>
      <c r="B33" s="352"/>
      <c r="C33" s="355"/>
      <c r="D33" s="365" t="s">
        <v>582</v>
      </c>
    </row>
    <row r="34" spans="1:4" ht="30" customHeight="1" x14ac:dyDescent="0.2">
      <c r="A34" s="388"/>
      <c r="B34" s="352"/>
      <c r="C34" s="355"/>
      <c r="D34" s="349" t="s">
        <v>551</v>
      </c>
    </row>
    <row r="35" spans="1:4" ht="30" customHeight="1" x14ac:dyDescent="0.2">
      <c r="A35" s="388"/>
      <c r="B35" s="352"/>
      <c r="C35" s="355"/>
      <c r="D35" s="365" t="s">
        <v>584</v>
      </c>
    </row>
    <row r="36" spans="1:4" ht="30" customHeight="1" x14ac:dyDescent="0.2">
      <c r="A36" s="388"/>
      <c r="B36" s="352"/>
      <c r="C36" s="355"/>
      <c r="D36" s="365" t="s">
        <v>585</v>
      </c>
    </row>
    <row r="37" spans="1:4" ht="30" customHeight="1" x14ac:dyDescent="0.2">
      <c r="A37" s="389"/>
      <c r="B37" s="352"/>
      <c r="C37" s="355"/>
      <c r="D37" s="365" t="s">
        <v>583</v>
      </c>
    </row>
    <row r="38" spans="1:4" ht="30" customHeight="1" x14ac:dyDescent="0.2">
      <c r="A38" s="364" t="s">
        <v>545</v>
      </c>
      <c r="B38" s="219"/>
      <c r="C38" s="390" t="s">
        <v>546</v>
      </c>
      <c r="D38" s="390"/>
    </row>
    <row r="39" spans="1:4" ht="30" customHeight="1" x14ac:dyDescent="0.2">
      <c r="A39" s="357" t="s">
        <v>586</v>
      </c>
      <c r="B39" s="219"/>
      <c r="C39" s="355"/>
      <c r="D39" s="366" t="s">
        <v>587</v>
      </c>
    </row>
    <row r="40" spans="1:4" ht="30" customHeight="1" x14ac:dyDescent="0.2">
      <c r="A40" s="393" t="s">
        <v>588</v>
      </c>
      <c r="B40" s="219"/>
      <c r="C40" s="355"/>
      <c r="D40" s="366" t="s">
        <v>589</v>
      </c>
    </row>
    <row r="41" spans="1:4" ht="30" customHeight="1" x14ac:dyDescent="0.2">
      <c r="A41" s="394"/>
      <c r="B41" s="219"/>
      <c r="C41" s="355"/>
      <c r="D41" s="366" t="s">
        <v>590</v>
      </c>
    </row>
    <row r="42" spans="1:4" ht="30" customHeight="1" x14ac:dyDescent="0.2">
      <c r="A42" s="394"/>
      <c r="B42" s="219"/>
      <c r="C42" s="355"/>
      <c r="D42" s="367" t="s">
        <v>591</v>
      </c>
    </row>
    <row r="43" spans="1:4" ht="29.5" customHeight="1" x14ac:dyDescent="0.2">
      <c r="A43" s="395"/>
      <c r="B43" s="219"/>
      <c r="C43" s="381" t="s">
        <v>592</v>
      </c>
      <c r="D43" s="382"/>
    </row>
    <row r="44" spans="1:4" ht="30" customHeight="1" x14ac:dyDescent="0.2">
      <c r="A44" s="391" t="s">
        <v>595</v>
      </c>
      <c r="B44" s="219"/>
      <c r="C44" s="355"/>
      <c r="D44" s="351" t="s">
        <v>596</v>
      </c>
    </row>
    <row r="45" spans="1:4" ht="30" customHeight="1" x14ac:dyDescent="0.2">
      <c r="A45" s="392"/>
      <c r="B45" s="219"/>
      <c r="C45" s="355"/>
      <c r="D45" s="351" t="s">
        <v>547</v>
      </c>
    </row>
    <row r="46" spans="1:4" ht="30" customHeight="1" x14ac:dyDescent="0.2">
      <c r="A46" s="358" t="s">
        <v>548</v>
      </c>
      <c r="B46" s="219"/>
      <c r="C46" s="381" t="s">
        <v>549</v>
      </c>
      <c r="D46" s="382"/>
    </row>
    <row r="47" spans="1:4" ht="30" customHeight="1" x14ac:dyDescent="0.2">
      <c r="A47" s="341" t="s">
        <v>7</v>
      </c>
      <c r="B47" s="219"/>
      <c r="C47" s="378" t="s">
        <v>8</v>
      </c>
      <c r="D47" s="380"/>
    </row>
    <row r="48" spans="1:4" ht="30" customHeight="1" x14ac:dyDescent="0.2">
      <c r="A48" s="383" t="s">
        <v>594</v>
      </c>
      <c r="B48" s="383"/>
      <c r="C48" s="383"/>
      <c r="D48" s="384"/>
    </row>
  </sheetData>
  <mergeCells count="21">
    <mergeCell ref="C46:D46"/>
    <mergeCell ref="C47:D47"/>
    <mergeCell ref="A48:D48"/>
    <mergeCell ref="A12:A13"/>
    <mergeCell ref="C24:D24"/>
    <mergeCell ref="A18:A25"/>
    <mergeCell ref="A27:A32"/>
    <mergeCell ref="A33:A37"/>
    <mergeCell ref="C38:D38"/>
    <mergeCell ref="A44:A45"/>
    <mergeCell ref="C43:D43"/>
    <mergeCell ref="A40:A43"/>
    <mergeCell ref="C14:D14"/>
    <mergeCell ref="A15:A17"/>
    <mergeCell ref="C21:D21"/>
    <mergeCell ref="A1:D1"/>
    <mergeCell ref="A3:A5"/>
    <mergeCell ref="C5:D5"/>
    <mergeCell ref="C9:D9"/>
    <mergeCell ref="C10:D10"/>
    <mergeCell ref="C8:D8"/>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1627" r:id="rId4" name="Check Box 11">
              <controlPr defaultSize="0" autoFill="0" autoLine="0" autoPict="0">
                <anchor moveWithCells="1">
                  <from>
                    <xdr:col>2</xdr:col>
                    <xdr:colOff>0</xdr:colOff>
                    <xdr:row>44</xdr:row>
                    <xdr:rowOff>6350</xdr:rowOff>
                  </from>
                  <to>
                    <xdr:col>2</xdr:col>
                    <xdr:colOff>196850</xdr:colOff>
                    <xdr:row>45</xdr:row>
                    <xdr:rowOff>6350</xdr:rowOff>
                  </to>
                </anchor>
              </controlPr>
            </control>
          </mc:Choice>
        </mc:AlternateContent>
        <mc:AlternateContent xmlns:mc="http://schemas.openxmlformats.org/markup-compatibility/2006">
          <mc:Choice Requires="x14">
            <control shapeId="111628" r:id="rId5" name="Check Box 12">
              <controlPr defaultSize="0" autoFill="0" autoLine="0" autoPict="0">
                <anchor moveWithCells="1">
                  <from>
                    <xdr:col>2</xdr:col>
                    <xdr:colOff>0</xdr:colOff>
                    <xdr:row>43</xdr:row>
                    <xdr:rowOff>6350</xdr:rowOff>
                  </from>
                  <to>
                    <xdr:col>2</xdr:col>
                    <xdr:colOff>196850</xdr:colOff>
                    <xdr:row>44</xdr:row>
                    <xdr:rowOff>6350</xdr:rowOff>
                  </to>
                </anchor>
              </controlPr>
            </control>
          </mc:Choice>
        </mc:AlternateContent>
        <mc:AlternateContent xmlns:mc="http://schemas.openxmlformats.org/markup-compatibility/2006">
          <mc:Choice Requires="x14">
            <control shapeId="111629" r:id="rId6" name="Check Box 13">
              <controlPr defaultSize="0" autoFill="0" autoLine="0" autoPict="0">
                <anchor moveWithCells="1">
                  <from>
                    <xdr:col>2</xdr:col>
                    <xdr:colOff>0</xdr:colOff>
                    <xdr:row>41</xdr:row>
                    <xdr:rowOff>6350</xdr:rowOff>
                  </from>
                  <to>
                    <xdr:col>2</xdr:col>
                    <xdr:colOff>196850</xdr:colOff>
                    <xdr:row>42</xdr:row>
                    <xdr:rowOff>6350</xdr:rowOff>
                  </to>
                </anchor>
              </controlPr>
            </control>
          </mc:Choice>
        </mc:AlternateContent>
        <mc:AlternateContent xmlns:mc="http://schemas.openxmlformats.org/markup-compatibility/2006">
          <mc:Choice Requires="x14">
            <control shapeId="111630" r:id="rId7" name="Check Box 14">
              <controlPr defaultSize="0" autoFill="0" autoLine="0" autoPict="0">
                <anchor moveWithCells="1">
                  <from>
                    <xdr:col>2</xdr:col>
                    <xdr:colOff>0</xdr:colOff>
                    <xdr:row>40</xdr:row>
                    <xdr:rowOff>6350</xdr:rowOff>
                  </from>
                  <to>
                    <xdr:col>2</xdr:col>
                    <xdr:colOff>196850</xdr:colOff>
                    <xdr:row>41</xdr:row>
                    <xdr:rowOff>6350</xdr:rowOff>
                  </to>
                </anchor>
              </controlPr>
            </control>
          </mc:Choice>
        </mc:AlternateContent>
        <mc:AlternateContent xmlns:mc="http://schemas.openxmlformats.org/markup-compatibility/2006">
          <mc:Choice Requires="x14">
            <control shapeId="111631" r:id="rId8" name="Check Box 15">
              <controlPr defaultSize="0" autoFill="0" autoLine="0" autoPict="0">
                <anchor moveWithCells="1">
                  <from>
                    <xdr:col>2</xdr:col>
                    <xdr:colOff>0</xdr:colOff>
                    <xdr:row>39</xdr:row>
                    <xdr:rowOff>6350</xdr:rowOff>
                  </from>
                  <to>
                    <xdr:col>2</xdr:col>
                    <xdr:colOff>196850</xdr:colOff>
                    <xdr:row>40</xdr:row>
                    <xdr:rowOff>6350</xdr:rowOff>
                  </to>
                </anchor>
              </controlPr>
            </control>
          </mc:Choice>
        </mc:AlternateContent>
        <mc:AlternateContent xmlns:mc="http://schemas.openxmlformats.org/markup-compatibility/2006">
          <mc:Choice Requires="x14">
            <control shapeId="111632" r:id="rId9" name="Check Box 16">
              <controlPr defaultSize="0" autoFill="0" autoLine="0" autoPict="0">
                <anchor moveWithCells="1">
                  <from>
                    <xdr:col>2</xdr:col>
                    <xdr:colOff>0</xdr:colOff>
                    <xdr:row>38</xdr:row>
                    <xdr:rowOff>6350</xdr:rowOff>
                  </from>
                  <to>
                    <xdr:col>2</xdr:col>
                    <xdr:colOff>196850</xdr:colOff>
                    <xdr:row>39</xdr:row>
                    <xdr:rowOff>6350</xdr:rowOff>
                  </to>
                </anchor>
              </controlPr>
            </control>
          </mc:Choice>
        </mc:AlternateContent>
        <mc:AlternateContent xmlns:mc="http://schemas.openxmlformats.org/markup-compatibility/2006">
          <mc:Choice Requires="x14">
            <control shapeId="111633" r:id="rId10" name="Check Box 17">
              <controlPr defaultSize="0" autoFill="0" autoLine="0" autoPict="0">
                <anchor moveWithCells="1">
                  <from>
                    <xdr:col>2</xdr:col>
                    <xdr:colOff>0</xdr:colOff>
                    <xdr:row>36</xdr:row>
                    <xdr:rowOff>6350</xdr:rowOff>
                  </from>
                  <to>
                    <xdr:col>2</xdr:col>
                    <xdr:colOff>196850</xdr:colOff>
                    <xdr:row>37</xdr:row>
                    <xdr:rowOff>6350</xdr:rowOff>
                  </to>
                </anchor>
              </controlPr>
            </control>
          </mc:Choice>
        </mc:AlternateContent>
        <mc:AlternateContent xmlns:mc="http://schemas.openxmlformats.org/markup-compatibility/2006">
          <mc:Choice Requires="x14">
            <control shapeId="111634" r:id="rId11" name="Check Box 18">
              <controlPr defaultSize="0" autoFill="0" autoLine="0" autoPict="0">
                <anchor moveWithCells="1">
                  <from>
                    <xdr:col>2</xdr:col>
                    <xdr:colOff>0</xdr:colOff>
                    <xdr:row>35</xdr:row>
                    <xdr:rowOff>6350</xdr:rowOff>
                  </from>
                  <to>
                    <xdr:col>2</xdr:col>
                    <xdr:colOff>196850</xdr:colOff>
                    <xdr:row>36</xdr:row>
                    <xdr:rowOff>6350</xdr:rowOff>
                  </to>
                </anchor>
              </controlPr>
            </control>
          </mc:Choice>
        </mc:AlternateContent>
        <mc:AlternateContent xmlns:mc="http://schemas.openxmlformats.org/markup-compatibility/2006">
          <mc:Choice Requires="x14">
            <control shapeId="111635" r:id="rId12" name="Check Box 19">
              <controlPr defaultSize="0" autoFill="0" autoLine="0" autoPict="0">
                <anchor moveWithCells="1">
                  <from>
                    <xdr:col>2</xdr:col>
                    <xdr:colOff>0</xdr:colOff>
                    <xdr:row>34</xdr:row>
                    <xdr:rowOff>6350</xdr:rowOff>
                  </from>
                  <to>
                    <xdr:col>2</xdr:col>
                    <xdr:colOff>196850</xdr:colOff>
                    <xdr:row>35</xdr:row>
                    <xdr:rowOff>6350</xdr:rowOff>
                  </to>
                </anchor>
              </controlPr>
            </control>
          </mc:Choice>
        </mc:AlternateContent>
        <mc:AlternateContent xmlns:mc="http://schemas.openxmlformats.org/markup-compatibility/2006">
          <mc:Choice Requires="x14">
            <control shapeId="111636" r:id="rId13" name="Check Box 20">
              <controlPr defaultSize="0" autoFill="0" autoLine="0" autoPict="0">
                <anchor moveWithCells="1">
                  <from>
                    <xdr:col>2</xdr:col>
                    <xdr:colOff>0</xdr:colOff>
                    <xdr:row>33</xdr:row>
                    <xdr:rowOff>6350</xdr:rowOff>
                  </from>
                  <to>
                    <xdr:col>2</xdr:col>
                    <xdr:colOff>196850</xdr:colOff>
                    <xdr:row>34</xdr:row>
                    <xdr:rowOff>6350</xdr:rowOff>
                  </to>
                </anchor>
              </controlPr>
            </control>
          </mc:Choice>
        </mc:AlternateContent>
        <mc:AlternateContent xmlns:mc="http://schemas.openxmlformats.org/markup-compatibility/2006">
          <mc:Choice Requires="x14">
            <control shapeId="111637" r:id="rId14" name="Check Box 21">
              <controlPr defaultSize="0" autoFill="0" autoLine="0" autoPict="0">
                <anchor moveWithCells="1">
                  <from>
                    <xdr:col>2</xdr:col>
                    <xdr:colOff>0</xdr:colOff>
                    <xdr:row>2</xdr:row>
                    <xdr:rowOff>6350</xdr:rowOff>
                  </from>
                  <to>
                    <xdr:col>2</xdr:col>
                    <xdr:colOff>196850</xdr:colOff>
                    <xdr:row>3</xdr:row>
                    <xdr:rowOff>6350</xdr:rowOff>
                  </to>
                </anchor>
              </controlPr>
            </control>
          </mc:Choice>
        </mc:AlternateContent>
        <mc:AlternateContent xmlns:mc="http://schemas.openxmlformats.org/markup-compatibility/2006">
          <mc:Choice Requires="x14">
            <control shapeId="111638" r:id="rId15" name="Check Box 22">
              <controlPr defaultSize="0" autoFill="0" autoLine="0" autoPict="0">
                <anchor moveWithCells="1">
                  <from>
                    <xdr:col>2</xdr:col>
                    <xdr:colOff>0</xdr:colOff>
                    <xdr:row>3</xdr:row>
                    <xdr:rowOff>6350</xdr:rowOff>
                  </from>
                  <to>
                    <xdr:col>2</xdr:col>
                    <xdr:colOff>196850</xdr:colOff>
                    <xdr:row>4</xdr:row>
                    <xdr:rowOff>6350</xdr:rowOff>
                  </to>
                </anchor>
              </controlPr>
            </control>
          </mc:Choice>
        </mc:AlternateContent>
        <mc:AlternateContent xmlns:mc="http://schemas.openxmlformats.org/markup-compatibility/2006">
          <mc:Choice Requires="x14">
            <control shapeId="111639" r:id="rId16" name="Check Box 23">
              <controlPr defaultSize="0" autoFill="0" autoLine="0" autoPict="0">
                <anchor moveWithCells="1">
                  <from>
                    <xdr:col>2</xdr:col>
                    <xdr:colOff>0</xdr:colOff>
                    <xdr:row>5</xdr:row>
                    <xdr:rowOff>6350</xdr:rowOff>
                  </from>
                  <to>
                    <xdr:col>2</xdr:col>
                    <xdr:colOff>196850</xdr:colOff>
                    <xdr:row>6</xdr:row>
                    <xdr:rowOff>6350</xdr:rowOff>
                  </to>
                </anchor>
              </controlPr>
            </control>
          </mc:Choice>
        </mc:AlternateContent>
        <mc:AlternateContent xmlns:mc="http://schemas.openxmlformats.org/markup-compatibility/2006">
          <mc:Choice Requires="x14">
            <control shapeId="111640" r:id="rId17" name="Check Box 24">
              <controlPr defaultSize="0" autoFill="0" autoLine="0" autoPict="0">
                <anchor moveWithCells="1">
                  <from>
                    <xdr:col>2</xdr:col>
                    <xdr:colOff>0</xdr:colOff>
                    <xdr:row>6</xdr:row>
                    <xdr:rowOff>6350</xdr:rowOff>
                  </from>
                  <to>
                    <xdr:col>2</xdr:col>
                    <xdr:colOff>196850</xdr:colOff>
                    <xdr:row>7</xdr:row>
                    <xdr:rowOff>0</xdr:rowOff>
                  </to>
                </anchor>
              </controlPr>
            </control>
          </mc:Choice>
        </mc:AlternateContent>
        <mc:AlternateContent xmlns:mc="http://schemas.openxmlformats.org/markup-compatibility/2006">
          <mc:Choice Requires="x14">
            <control shapeId="111641" r:id="rId18" name="Check Box 25">
              <controlPr defaultSize="0" autoFill="0" autoLine="0" autoPict="0">
                <anchor moveWithCells="1">
                  <from>
                    <xdr:col>2</xdr:col>
                    <xdr:colOff>0</xdr:colOff>
                    <xdr:row>10</xdr:row>
                    <xdr:rowOff>6350</xdr:rowOff>
                  </from>
                  <to>
                    <xdr:col>2</xdr:col>
                    <xdr:colOff>196850</xdr:colOff>
                    <xdr:row>11</xdr:row>
                    <xdr:rowOff>0</xdr:rowOff>
                  </to>
                </anchor>
              </controlPr>
            </control>
          </mc:Choice>
        </mc:AlternateContent>
        <mc:AlternateContent xmlns:mc="http://schemas.openxmlformats.org/markup-compatibility/2006">
          <mc:Choice Requires="x14">
            <control shapeId="111642" r:id="rId19" name="Check Box 26">
              <controlPr defaultSize="0" autoFill="0" autoLine="0" autoPict="0">
                <anchor moveWithCells="1">
                  <from>
                    <xdr:col>2</xdr:col>
                    <xdr:colOff>0</xdr:colOff>
                    <xdr:row>11</xdr:row>
                    <xdr:rowOff>6350</xdr:rowOff>
                  </from>
                  <to>
                    <xdr:col>2</xdr:col>
                    <xdr:colOff>196850</xdr:colOff>
                    <xdr:row>12</xdr:row>
                    <xdr:rowOff>0</xdr:rowOff>
                  </to>
                </anchor>
              </controlPr>
            </control>
          </mc:Choice>
        </mc:AlternateContent>
        <mc:AlternateContent xmlns:mc="http://schemas.openxmlformats.org/markup-compatibility/2006">
          <mc:Choice Requires="x14">
            <control shapeId="111643" r:id="rId20" name="Check Box 27">
              <controlPr defaultSize="0" autoFill="0" autoLine="0" autoPict="0">
                <anchor moveWithCells="1">
                  <from>
                    <xdr:col>2</xdr:col>
                    <xdr:colOff>0</xdr:colOff>
                    <xdr:row>12</xdr:row>
                    <xdr:rowOff>6350</xdr:rowOff>
                  </from>
                  <to>
                    <xdr:col>2</xdr:col>
                    <xdr:colOff>196850</xdr:colOff>
                    <xdr:row>13</xdr:row>
                    <xdr:rowOff>0</xdr:rowOff>
                  </to>
                </anchor>
              </controlPr>
            </control>
          </mc:Choice>
        </mc:AlternateContent>
        <mc:AlternateContent xmlns:mc="http://schemas.openxmlformats.org/markup-compatibility/2006">
          <mc:Choice Requires="x14">
            <control shapeId="111644" r:id="rId21" name="Check Box 28">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111645" r:id="rId22" name="Check Box 29">
              <controlPr defaultSize="0" autoFill="0" autoLine="0" autoPict="0">
                <anchor moveWithCells="1">
                  <from>
                    <xdr:col>2</xdr:col>
                    <xdr:colOff>0</xdr:colOff>
                    <xdr:row>15</xdr:row>
                    <xdr:rowOff>6350</xdr:rowOff>
                  </from>
                  <to>
                    <xdr:col>2</xdr:col>
                    <xdr:colOff>196850</xdr:colOff>
                    <xdr:row>16</xdr:row>
                    <xdr:rowOff>6350</xdr:rowOff>
                  </to>
                </anchor>
              </controlPr>
            </control>
          </mc:Choice>
        </mc:AlternateContent>
        <mc:AlternateContent xmlns:mc="http://schemas.openxmlformats.org/markup-compatibility/2006">
          <mc:Choice Requires="x14">
            <control shapeId="111647" r:id="rId23" name="Check Box 31">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111648" r:id="rId24" name="Check Box 32">
              <controlPr defaultSize="0" autoFill="0" autoLine="0" autoPict="0">
                <anchor moveWithCells="1">
                  <from>
                    <xdr:col>2</xdr:col>
                    <xdr:colOff>0</xdr:colOff>
                    <xdr:row>17</xdr:row>
                    <xdr:rowOff>6350</xdr:rowOff>
                  </from>
                  <to>
                    <xdr:col>2</xdr:col>
                    <xdr:colOff>196850</xdr:colOff>
                    <xdr:row>18</xdr:row>
                    <xdr:rowOff>6350</xdr:rowOff>
                  </to>
                </anchor>
              </controlPr>
            </control>
          </mc:Choice>
        </mc:AlternateContent>
        <mc:AlternateContent xmlns:mc="http://schemas.openxmlformats.org/markup-compatibility/2006">
          <mc:Choice Requires="x14">
            <control shapeId="111649" r:id="rId25" name="Check Box 33">
              <controlPr defaultSize="0" autoFill="0" autoLine="0" autoPict="0">
                <anchor moveWithCells="1">
                  <from>
                    <xdr:col>2</xdr:col>
                    <xdr:colOff>0</xdr:colOff>
                    <xdr:row>18</xdr:row>
                    <xdr:rowOff>6350</xdr:rowOff>
                  </from>
                  <to>
                    <xdr:col>2</xdr:col>
                    <xdr:colOff>196850</xdr:colOff>
                    <xdr:row>19</xdr:row>
                    <xdr:rowOff>6350</xdr:rowOff>
                  </to>
                </anchor>
              </controlPr>
            </control>
          </mc:Choice>
        </mc:AlternateContent>
        <mc:AlternateContent xmlns:mc="http://schemas.openxmlformats.org/markup-compatibility/2006">
          <mc:Choice Requires="x14">
            <control shapeId="111650" r:id="rId26" name="Check Box 34">
              <controlPr defaultSize="0" autoFill="0" autoLine="0" autoPict="0">
                <anchor moveWithCells="1">
                  <from>
                    <xdr:col>2</xdr:col>
                    <xdr:colOff>0</xdr:colOff>
                    <xdr:row>19</xdr:row>
                    <xdr:rowOff>6350</xdr:rowOff>
                  </from>
                  <to>
                    <xdr:col>2</xdr:col>
                    <xdr:colOff>196850</xdr:colOff>
                    <xdr:row>20</xdr:row>
                    <xdr:rowOff>6350</xdr:rowOff>
                  </to>
                </anchor>
              </controlPr>
            </control>
          </mc:Choice>
        </mc:AlternateContent>
        <mc:AlternateContent xmlns:mc="http://schemas.openxmlformats.org/markup-compatibility/2006">
          <mc:Choice Requires="x14">
            <control shapeId="111651" r:id="rId27" name="Check Box 35">
              <controlPr defaultSize="0" autoFill="0" autoLine="0" autoPict="0">
                <anchor moveWithCells="1">
                  <from>
                    <xdr:col>2</xdr:col>
                    <xdr:colOff>0</xdr:colOff>
                    <xdr:row>21</xdr:row>
                    <xdr:rowOff>6350</xdr:rowOff>
                  </from>
                  <to>
                    <xdr:col>2</xdr:col>
                    <xdr:colOff>196850</xdr:colOff>
                    <xdr:row>22</xdr:row>
                    <xdr:rowOff>6350</xdr:rowOff>
                  </to>
                </anchor>
              </controlPr>
            </control>
          </mc:Choice>
        </mc:AlternateContent>
        <mc:AlternateContent xmlns:mc="http://schemas.openxmlformats.org/markup-compatibility/2006">
          <mc:Choice Requires="x14">
            <control shapeId="111652" r:id="rId28" name="Check Box 36">
              <controlPr defaultSize="0" autoFill="0" autoLine="0" autoPict="0">
                <anchor moveWithCells="1">
                  <from>
                    <xdr:col>2</xdr:col>
                    <xdr:colOff>0</xdr:colOff>
                    <xdr:row>22</xdr:row>
                    <xdr:rowOff>6350</xdr:rowOff>
                  </from>
                  <to>
                    <xdr:col>2</xdr:col>
                    <xdr:colOff>196850</xdr:colOff>
                    <xdr:row>23</xdr:row>
                    <xdr:rowOff>6350</xdr:rowOff>
                  </to>
                </anchor>
              </controlPr>
            </control>
          </mc:Choice>
        </mc:AlternateContent>
        <mc:AlternateContent xmlns:mc="http://schemas.openxmlformats.org/markup-compatibility/2006">
          <mc:Choice Requires="x14">
            <control shapeId="111653" r:id="rId29" name="Check Box 37">
              <controlPr defaultSize="0" autoFill="0" autoLine="0" autoPict="0">
                <anchor moveWithCells="1">
                  <from>
                    <xdr:col>2</xdr:col>
                    <xdr:colOff>0</xdr:colOff>
                    <xdr:row>24</xdr:row>
                    <xdr:rowOff>6350</xdr:rowOff>
                  </from>
                  <to>
                    <xdr:col>2</xdr:col>
                    <xdr:colOff>196850</xdr:colOff>
                    <xdr:row>25</xdr:row>
                    <xdr:rowOff>6350</xdr:rowOff>
                  </to>
                </anchor>
              </controlPr>
            </control>
          </mc:Choice>
        </mc:AlternateContent>
        <mc:AlternateContent xmlns:mc="http://schemas.openxmlformats.org/markup-compatibility/2006">
          <mc:Choice Requires="x14">
            <control shapeId="111654" r:id="rId30" name="Check Box 38">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111655" r:id="rId31" name="Check Box 39">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111656" r:id="rId32" name="Check Box 40">
              <controlPr defaultSize="0" autoFill="0" autoLine="0" autoPict="0">
                <anchor moveWithCells="1">
                  <from>
                    <xdr:col>2</xdr:col>
                    <xdr:colOff>0</xdr:colOff>
                    <xdr:row>27</xdr:row>
                    <xdr:rowOff>6350</xdr:rowOff>
                  </from>
                  <to>
                    <xdr:col>2</xdr:col>
                    <xdr:colOff>196850</xdr:colOff>
                    <xdr:row>28</xdr:row>
                    <xdr:rowOff>6350</xdr:rowOff>
                  </to>
                </anchor>
              </controlPr>
            </control>
          </mc:Choice>
        </mc:AlternateContent>
        <mc:AlternateContent xmlns:mc="http://schemas.openxmlformats.org/markup-compatibility/2006">
          <mc:Choice Requires="x14">
            <control shapeId="111657" r:id="rId33" name="Check Box 41">
              <controlPr defaultSize="0" autoFill="0" autoLine="0" autoPict="0">
                <anchor moveWithCells="1">
                  <from>
                    <xdr:col>2</xdr:col>
                    <xdr:colOff>0</xdr:colOff>
                    <xdr:row>28</xdr:row>
                    <xdr:rowOff>6350</xdr:rowOff>
                  </from>
                  <to>
                    <xdr:col>2</xdr:col>
                    <xdr:colOff>196850</xdr:colOff>
                    <xdr:row>29</xdr:row>
                    <xdr:rowOff>6350</xdr:rowOff>
                  </to>
                </anchor>
              </controlPr>
            </control>
          </mc:Choice>
        </mc:AlternateContent>
        <mc:AlternateContent xmlns:mc="http://schemas.openxmlformats.org/markup-compatibility/2006">
          <mc:Choice Requires="x14">
            <control shapeId="111658" r:id="rId34" name="Check Box 42">
              <controlPr defaultSize="0" autoFill="0" autoLine="0" autoPict="0">
                <anchor moveWithCells="1">
                  <from>
                    <xdr:col>2</xdr:col>
                    <xdr:colOff>0</xdr:colOff>
                    <xdr:row>29</xdr:row>
                    <xdr:rowOff>6350</xdr:rowOff>
                  </from>
                  <to>
                    <xdr:col>2</xdr:col>
                    <xdr:colOff>196850</xdr:colOff>
                    <xdr:row>30</xdr:row>
                    <xdr:rowOff>6350</xdr:rowOff>
                  </to>
                </anchor>
              </controlPr>
            </control>
          </mc:Choice>
        </mc:AlternateContent>
        <mc:AlternateContent xmlns:mc="http://schemas.openxmlformats.org/markup-compatibility/2006">
          <mc:Choice Requires="x14">
            <control shapeId="111659" r:id="rId35" name="Check Box 43">
              <controlPr defaultSize="0" autoFill="0" autoLine="0" autoPict="0">
                <anchor moveWithCells="1">
                  <from>
                    <xdr:col>2</xdr:col>
                    <xdr:colOff>0</xdr:colOff>
                    <xdr:row>30</xdr:row>
                    <xdr:rowOff>6350</xdr:rowOff>
                  </from>
                  <to>
                    <xdr:col>2</xdr:col>
                    <xdr:colOff>196850</xdr:colOff>
                    <xdr:row>31</xdr:row>
                    <xdr:rowOff>6350</xdr:rowOff>
                  </to>
                </anchor>
              </controlPr>
            </control>
          </mc:Choice>
        </mc:AlternateContent>
        <mc:AlternateContent xmlns:mc="http://schemas.openxmlformats.org/markup-compatibility/2006">
          <mc:Choice Requires="x14">
            <control shapeId="111661" r:id="rId36" name="Check Box 45">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mc:AlternateContent xmlns:mc="http://schemas.openxmlformats.org/markup-compatibility/2006">
          <mc:Choice Requires="x14">
            <control shapeId="111662" r:id="rId37" name="Check Box 46">
              <controlPr defaultSize="0" autoFill="0" autoLine="0" autoPict="0">
                <anchor moveWithCells="1">
                  <from>
                    <xdr:col>2</xdr:col>
                    <xdr:colOff>0</xdr:colOff>
                    <xdr:row>32</xdr:row>
                    <xdr:rowOff>6350</xdr:rowOff>
                  </from>
                  <to>
                    <xdr:col>2</xdr:col>
                    <xdr:colOff>196850</xdr:colOff>
                    <xdr:row>33</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5743F-B628-4CE9-AE55-2FDC01950356}">
  <sheetPr codeName="Sheet31">
    <tabColor rgb="FF0070C0"/>
  </sheetPr>
  <dimension ref="B2:AJ123"/>
  <sheetViews>
    <sheetView zoomScaleNormal="100" zoomScaleSheetLayoutView="55" workbookViewId="0"/>
  </sheetViews>
  <sheetFormatPr defaultColWidth="4" defaultRowHeight="13" x14ac:dyDescent="0.2"/>
  <cols>
    <col min="1" max="1" width="2.90625" style="120" customWidth="1"/>
    <col min="2" max="2" width="2.36328125" style="120" customWidth="1"/>
    <col min="3" max="3" width="3.453125" style="120" customWidth="1"/>
    <col min="4" max="15" width="3.6328125" style="120" customWidth="1"/>
    <col min="16" max="16" width="1.453125" style="120" customWidth="1"/>
    <col min="17" max="18" width="3.6328125" style="120" customWidth="1"/>
    <col min="19" max="19" width="2.7265625" style="120" customWidth="1"/>
    <col min="20" max="31" width="3.6328125" style="120" customWidth="1"/>
    <col min="32" max="16384" width="4" style="120"/>
  </cols>
  <sheetData>
    <row r="2" spans="2:31" x14ac:dyDescent="0.2">
      <c r="B2" s="120" t="s">
        <v>327</v>
      </c>
    </row>
    <row r="3" spans="2:31" x14ac:dyDescent="0.2">
      <c r="U3" s="141"/>
      <c r="X3" s="175" t="s">
        <v>131</v>
      </c>
      <c r="Y3" s="522"/>
      <c r="Z3" s="522"/>
      <c r="AA3" s="175" t="s">
        <v>130</v>
      </c>
      <c r="AB3" s="134"/>
      <c r="AC3" s="175" t="s">
        <v>143</v>
      </c>
      <c r="AD3" s="134"/>
      <c r="AE3" s="175" t="s">
        <v>128</v>
      </c>
    </row>
    <row r="4" spans="2:31" x14ac:dyDescent="0.2">
      <c r="T4" s="210"/>
      <c r="U4" s="210"/>
      <c r="V4" s="210"/>
    </row>
    <row r="5" spans="2:31" x14ac:dyDescent="0.2">
      <c r="B5" s="522" t="s">
        <v>208</v>
      </c>
      <c r="C5" s="522"/>
      <c r="D5" s="522"/>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c r="AE5" s="522"/>
    </row>
    <row r="6" spans="2:31" ht="65.25" customHeight="1" x14ac:dyDescent="0.2">
      <c r="B6" s="488" t="s">
        <v>228</v>
      </c>
      <c r="C6" s="488"/>
      <c r="D6" s="488"/>
      <c r="E6" s="488"/>
      <c r="F6" s="488"/>
      <c r="G6" s="488"/>
      <c r="H6" s="488"/>
      <c r="I6" s="488"/>
      <c r="J6" s="488"/>
      <c r="K6" s="488"/>
      <c r="L6" s="488"/>
      <c r="M6" s="488"/>
      <c r="N6" s="488"/>
      <c r="O6" s="488"/>
      <c r="P6" s="488"/>
      <c r="Q6" s="488"/>
      <c r="R6" s="488"/>
      <c r="S6" s="488"/>
      <c r="T6" s="488"/>
      <c r="U6" s="488"/>
      <c r="V6" s="488"/>
      <c r="W6" s="488"/>
      <c r="X6" s="488"/>
      <c r="Y6" s="488"/>
      <c r="Z6" s="488"/>
      <c r="AA6" s="488"/>
      <c r="AB6" s="488"/>
      <c r="AC6" s="488"/>
      <c r="AD6" s="488"/>
      <c r="AE6" s="134"/>
    </row>
    <row r="7" spans="2:31" ht="23.25" customHeight="1" x14ac:dyDescent="0.2"/>
    <row r="8" spans="2:31" ht="23.25" customHeight="1" x14ac:dyDescent="0.2">
      <c r="B8" s="209" t="s">
        <v>150</v>
      </c>
      <c r="C8" s="209"/>
      <c r="D8" s="209"/>
      <c r="E8" s="209"/>
      <c r="F8" s="496"/>
      <c r="G8" s="500"/>
      <c r="H8" s="500"/>
      <c r="I8" s="500"/>
      <c r="J8" s="500"/>
      <c r="K8" s="500"/>
      <c r="L8" s="500"/>
      <c r="M8" s="500"/>
      <c r="N8" s="500"/>
      <c r="O8" s="500"/>
      <c r="P8" s="500"/>
      <c r="Q8" s="500"/>
      <c r="R8" s="500"/>
      <c r="S8" s="500"/>
      <c r="T8" s="500"/>
      <c r="U8" s="500"/>
      <c r="V8" s="500"/>
      <c r="W8" s="500"/>
      <c r="X8" s="500"/>
      <c r="Y8" s="500"/>
      <c r="Z8" s="500"/>
      <c r="AA8" s="500"/>
      <c r="AB8" s="500"/>
      <c r="AC8" s="500"/>
      <c r="AD8" s="500"/>
      <c r="AE8" s="564"/>
    </row>
    <row r="9" spans="2:31" ht="25" customHeight="1" x14ac:dyDescent="0.2">
      <c r="B9" s="209" t="s">
        <v>138</v>
      </c>
      <c r="C9" s="209"/>
      <c r="D9" s="209"/>
      <c r="E9" s="209"/>
      <c r="F9" s="138" t="s">
        <v>42</v>
      </c>
      <c r="G9" s="172" t="s">
        <v>207</v>
      </c>
      <c r="H9" s="172"/>
      <c r="I9" s="172"/>
      <c r="J9" s="172"/>
      <c r="K9" s="137" t="s">
        <v>42</v>
      </c>
      <c r="L9" s="172" t="s">
        <v>206</v>
      </c>
      <c r="M9" s="172"/>
      <c r="N9" s="172"/>
      <c r="O9" s="172"/>
      <c r="P9" s="172"/>
      <c r="Q9" s="137" t="s">
        <v>42</v>
      </c>
      <c r="R9" s="172" t="s">
        <v>205</v>
      </c>
      <c r="S9" s="172"/>
      <c r="T9" s="172"/>
      <c r="U9" s="172"/>
      <c r="V9" s="172"/>
      <c r="W9" s="172"/>
      <c r="X9" s="172"/>
      <c r="Y9" s="172"/>
      <c r="Z9" s="172"/>
      <c r="AA9" s="172"/>
      <c r="AB9" s="172"/>
      <c r="AC9" s="172"/>
      <c r="AD9" s="155"/>
      <c r="AE9" s="142"/>
    </row>
    <row r="10" spans="2:31" ht="25" customHeight="1" x14ac:dyDescent="0.2">
      <c r="B10" s="565" t="s">
        <v>204</v>
      </c>
      <c r="C10" s="566"/>
      <c r="D10" s="566"/>
      <c r="E10" s="567"/>
      <c r="F10" s="193" t="s">
        <v>42</v>
      </c>
      <c r="G10" s="238" t="s">
        <v>227</v>
      </c>
      <c r="H10" s="238"/>
      <c r="I10" s="238"/>
      <c r="J10" s="238"/>
      <c r="K10" s="238"/>
      <c r="L10" s="238"/>
      <c r="M10" s="238"/>
      <c r="N10" s="238"/>
      <c r="O10" s="238"/>
      <c r="P10" s="194"/>
      <c r="Q10" s="177"/>
      <c r="R10" s="242" t="s">
        <v>42</v>
      </c>
      <c r="S10" s="238" t="s">
        <v>226</v>
      </c>
      <c r="T10" s="238"/>
      <c r="U10" s="238"/>
      <c r="V10" s="238"/>
      <c r="W10" s="178"/>
      <c r="X10" s="178"/>
      <c r="Y10" s="178"/>
      <c r="Z10" s="178"/>
      <c r="AA10" s="178"/>
      <c r="AB10" s="178"/>
      <c r="AC10" s="178"/>
      <c r="AD10" s="177"/>
      <c r="AE10" s="245"/>
    </row>
    <row r="11" spans="2:31" ht="25" customHeight="1" x14ac:dyDescent="0.2">
      <c r="B11" s="568"/>
      <c r="C11" s="522"/>
      <c r="D11" s="522"/>
      <c r="E11" s="569"/>
      <c r="F11" s="193" t="s">
        <v>42</v>
      </c>
      <c r="G11" s="238" t="s">
        <v>225</v>
      </c>
      <c r="H11" s="238"/>
      <c r="I11" s="238"/>
      <c r="J11" s="238"/>
      <c r="K11" s="238"/>
      <c r="L11" s="238"/>
      <c r="M11" s="238"/>
      <c r="N11" s="238"/>
      <c r="O11" s="238"/>
      <c r="P11" s="194"/>
      <c r="Q11" s="194"/>
      <c r="R11" s="134" t="s">
        <v>42</v>
      </c>
      <c r="S11" s="141" t="s">
        <v>224</v>
      </c>
      <c r="T11" s="141"/>
      <c r="U11" s="141"/>
      <c r="V11" s="141"/>
      <c r="W11" s="141"/>
      <c r="X11" s="141"/>
      <c r="Y11" s="141"/>
      <c r="Z11" s="141"/>
      <c r="AA11" s="141"/>
      <c r="AB11" s="141"/>
      <c r="AC11" s="141"/>
      <c r="AE11" s="187"/>
    </row>
    <row r="12" spans="2:31" ht="25" customHeight="1" x14ac:dyDescent="0.2">
      <c r="B12" s="568"/>
      <c r="C12" s="522"/>
      <c r="D12" s="522"/>
      <c r="E12" s="569"/>
      <c r="F12" s="193" t="s">
        <v>42</v>
      </c>
      <c r="G12" s="246" t="s">
        <v>223</v>
      </c>
      <c r="H12" s="238"/>
      <c r="I12" s="238"/>
      <c r="J12" s="238"/>
      <c r="K12" s="238"/>
      <c r="L12" s="238"/>
      <c r="M12" s="238"/>
      <c r="N12" s="238"/>
      <c r="O12" s="238"/>
      <c r="P12" s="194"/>
      <c r="Q12" s="194"/>
      <c r="R12" s="193" t="s">
        <v>42</v>
      </c>
      <c r="S12" s="246" t="s">
        <v>222</v>
      </c>
      <c r="T12" s="238"/>
      <c r="U12" s="238"/>
      <c r="V12" s="238"/>
      <c r="W12" s="238"/>
      <c r="X12" s="238"/>
      <c r="Y12" s="238"/>
      <c r="Z12" s="238"/>
      <c r="AA12" s="238"/>
      <c r="AB12" s="238"/>
      <c r="AC12" s="238"/>
      <c r="AD12" s="194"/>
      <c r="AE12" s="247"/>
    </row>
    <row r="13" spans="2:31" ht="25" customHeight="1" x14ac:dyDescent="0.2">
      <c r="B13" s="568"/>
      <c r="C13" s="522"/>
      <c r="D13" s="522"/>
      <c r="E13" s="569"/>
      <c r="F13" s="193" t="s">
        <v>42</v>
      </c>
      <c r="G13" s="238" t="s">
        <v>221</v>
      </c>
      <c r="H13" s="238"/>
      <c r="I13" s="238"/>
      <c r="J13" s="238"/>
      <c r="K13" s="238"/>
      <c r="L13" s="238"/>
      <c r="M13" s="241"/>
      <c r="N13" s="238"/>
      <c r="O13" s="238"/>
      <c r="P13" s="194"/>
      <c r="Q13" s="194"/>
      <c r="R13" s="193" t="s">
        <v>42</v>
      </c>
      <c r="S13" s="238" t="s">
        <v>220</v>
      </c>
      <c r="T13" s="238"/>
      <c r="U13" s="238"/>
      <c r="V13" s="238"/>
      <c r="W13" s="238"/>
      <c r="X13" s="238"/>
      <c r="Y13" s="238"/>
      <c r="Z13" s="238"/>
      <c r="AA13" s="238"/>
      <c r="AB13" s="238"/>
      <c r="AC13" s="238"/>
      <c r="AD13" s="194"/>
      <c r="AE13" s="247"/>
    </row>
    <row r="14" spans="2:31" ht="25" customHeight="1" x14ac:dyDescent="0.2">
      <c r="B14" s="568"/>
      <c r="C14" s="522"/>
      <c r="D14" s="522"/>
      <c r="E14" s="569"/>
      <c r="F14" s="193" t="s">
        <v>42</v>
      </c>
      <c r="G14" s="238" t="s">
        <v>219</v>
      </c>
      <c r="H14" s="238"/>
      <c r="I14" s="238"/>
      <c r="J14" s="238"/>
      <c r="K14" s="241"/>
      <c r="L14" s="246"/>
      <c r="M14" s="248"/>
      <c r="N14" s="248"/>
      <c r="O14" s="246"/>
      <c r="P14" s="194"/>
      <c r="Q14" s="194"/>
      <c r="R14" s="134"/>
      <c r="S14" s="141"/>
      <c r="T14" s="212"/>
      <c r="U14" s="212"/>
      <c r="V14" s="212"/>
      <c r="W14" s="212"/>
      <c r="X14" s="212"/>
      <c r="Y14" s="212"/>
      <c r="Z14" s="212"/>
      <c r="AA14" s="212"/>
      <c r="AB14" s="212"/>
      <c r="AC14" s="212"/>
      <c r="AE14" s="187"/>
    </row>
    <row r="15" spans="2:31" ht="25" customHeight="1" x14ac:dyDescent="0.2">
      <c r="B15" s="209" t="s">
        <v>139</v>
      </c>
      <c r="C15" s="209"/>
      <c r="D15" s="209"/>
      <c r="E15" s="209"/>
      <c r="F15" s="138" t="s">
        <v>42</v>
      </c>
      <c r="G15" s="172" t="s">
        <v>203</v>
      </c>
      <c r="H15" s="208"/>
      <c r="I15" s="208"/>
      <c r="J15" s="208"/>
      <c r="K15" s="208"/>
      <c r="L15" s="208"/>
      <c r="M15" s="208"/>
      <c r="N15" s="208"/>
      <c r="O15" s="208"/>
      <c r="P15" s="208"/>
      <c r="Q15" s="155"/>
      <c r="R15" s="137" t="s">
        <v>42</v>
      </c>
      <c r="S15" s="172" t="s">
        <v>12</v>
      </c>
      <c r="T15" s="208"/>
      <c r="U15" s="208"/>
      <c r="V15" s="208"/>
      <c r="W15" s="208"/>
      <c r="X15" s="208"/>
      <c r="Y15" s="208"/>
      <c r="Z15" s="208"/>
      <c r="AA15" s="208"/>
      <c r="AB15" s="208"/>
      <c r="AC15" s="208"/>
      <c r="AD15" s="155"/>
      <c r="AE15" s="142"/>
    </row>
    <row r="16" spans="2:31" ht="30.75" customHeight="1" x14ac:dyDescent="0.2"/>
    <row r="17" spans="2:31" x14ac:dyDescent="0.2">
      <c r="B17" s="173"/>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42"/>
      <c r="AA17" s="138"/>
      <c r="AB17" s="137" t="s">
        <v>104</v>
      </c>
      <c r="AC17" s="137" t="s">
        <v>99</v>
      </c>
      <c r="AD17" s="137" t="s">
        <v>103</v>
      </c>
      <c r="AE17" s="142"/>
    </row>
    <row r="18" spans="2:31" x14ac:dyDescent="0.2">
      <c r="B18" s="149" t="s">
        <v>202</v>
      </c>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6"/>
      <c r="AA18" s="168"/>
      <c r="AB18" s="150"/>
      <c r="AC18" s="150"/>
      <c r="AD18" s="148"/>
      <c r="AE18" s="169"/>
    </row>
    <row r="19" spans="2:31" x14ac:dyDescent="0.2">
      <c r="B19" s="140"/>
      <c r="C19" s="206" t="s">
        <v>179</v>
      </c>
      <c r="D19" s="120" t="s">
        <v>218</v>
      </c>
      <c r="Z19" s="205"/>
      <c r="AA19" s="204"/>
      <c r="AB19" s="134" t="s">
        <v>42</v>
      </c>
      <c r="AC19" s="134" t="s">
        <v>99</v>
      </c>
      <c r="AD19" s="134" t="s">
        <v>42</v>
      </c>
      <c r="AE19" s="187"/>
    </row>
    <row r="20" spans="2:31" x14ac:dyDescent="0.2">
      <c r="B20" s="140"/>
      <c r="D20" s="120" t="s">
        <v>87</v>
      </c>
      <c r="Z20" s="133"/>
      <c r="AA20" s="186"/>
      <c r="AB20" s="134"/>
      <c r="AC20" s="134"/>
      <c r="AE20" s="187"/>
    </row>
    <row r="21" spans="2:31" x14ac:dyDescent="0.2">
      <c r="B21" s="140"/>
      <c r="Z21" s="133"/>
      <c r="AA21" s="186"/>
      <c r="AB21" s="134"/>
      <c r="AC21" s="134"/>
      <c r="AE21" s="187"/>
    </row>
    <row r="22" spans="2:31" ht="13.5" customHeight="1" x14ac:dyDescent="0.2">
      <c r="B22" s="140"/>
      <c r="D22" s="179" t="s">
        <v>217</v>
      </c>
      <c r="E22" s="172"/>
      <c r="F22" s="172"/>
      <c r="G22" s="172"/>
      <c r="H22" s="172"/>
      <c r="I22" s="172"/>
      <c r="J22" s="172"/>
      <c r="K22" s="172"/>
      <c r="L22" s="172"/>
      <c r="M22" s="172"/>
      <c r="N22" s="172"/>
      <c r="O22" s="155"/>
      <c r="P22" s="155"/>
      <c r="Q22" s="155"/>
      <c r="R22" s="155"/>
      <c r="S22" s="172"/>
      <c r="T22" s="172"/>
      <c r="U22" s="496"/>
      <c r="V22" s="500"/>
      <c r="W22" s="500"/>
      <c r="X22" s="155" t="s">
        <v>147</v>
      </c>
      <c r="Y22" s="140"/>
      <c r="Z22" s="133"/>
      <c r="AA22" s="186"/>
      <c r="AB22" s="134"/>
      <c r="AC22" s="134"/>
      <c r="AE22" s="187"/>
    </row>
    <row r="23" spans="2:31" x14ac:dyDescent="0.2">
      <c r="B23" s="140"/>
      <c r="D23" s="179" t="s">
        <v>177</v>
      </c>
      <c r="E23" s="172"/>
      <c r="F23" s="172"/>
      <c r="G23" s="172"/>
      <c r="H23" s="172"/>
      <c r="I23" s="172"/>
      <c r="J23" s="172"/>
      <c r="K23" s="172"/>
      <c r="L23" s="172"/>
      <c r="M23" s="172"/>
      <c r="N23" s="172"/>
      <c r="O23" s="155"/>
      <c r="P23" s="155"/>
      <c r="Q23" s="155"/>
      <c r="R23" s="155"/>
      <c r="S23" s="172"/>
      <c r="T23" s="172"/>
      <c r="U23" s="496"/>
      <c r="V23" s="500"/>
      <c r="W23" s="500"/>
      <c r="X23" s="155" t="s">
        <v>147</v>
      </c>
      <c r="Y23" s="140"/>
      <c r="Z23" s="187"/>
      <c r="AA23" s="186"/>
      <c r="AB23" s="134"/>
      <c r="AC23" s="134"/>
      <c r="AE23" s="187"/>
    </row>
    <row r="24" spans="2:31" x14ac:dyDescent="0.2">
      <c r="B24" s="140"/>
      <c r="D24" s="179" t="s">
        <v>146</v>
      </c>
      <c r="E24" s="172"/>
      <c r="F24" s="172"/>
      <c r="G24" s="172"/>
      <c r="H24" s="172"/>
      <c r="I24" s="172"/>
      <c r="J24" s="172"/>
      <c r="K24" s="172"/>
      <c r="L24" s="172"/>
      <c r="M24" s="172"/>
      <c r="N24" s="172"/>
      <c r="O24" s="155"/>
      <c r="P24" s="155"/>
      <c r="Q24" s="155"/>
      <c r="R24" s="155"/>
      <c r="S24" s="172"/>
      <c r="T24" s="207" t="str">
        <f>(IFERROR(ROUNDDOWN(T23/T22*100,0),""))</f>
        <v/>
      </c>
      <c r="U24" s="562" t="str">
        <f>(IFERROR(ROUNDDOWN(U23/U22*100,0),""))</f>
        <v/>
      </c>
      <c r="V24" s="563"/>
      <c r="W24" s="563"/>
      <c r="X24" s="155" t="s">
        <v>145</v>
      </c>
      <c r="Y24" s="140"/>
      <c r="Z24" s="185"/>
      <c r="AA24" s="186"/>
      <c r="AB24" s="134"/>
      <c r="AC24" s="134"/>
      <c r="AE24" s="187"/>
    </row>
    <row r="25" spans="2:31" x14ac:dyDescent="0.2">
      <c r="B25" s="140"/>
      <c r="D25" s="120" t="s">
        <v>216</v>
      </c>
      <c r="Z25" s="185"/>
      <c r="AA25" s="186"/>
      <c r="AB25" s="134"/>
      <c r="AC25" s="134"/>
      <c r="AE25" s="187"/>
    </row>
    <row r="26" spans="2:31" x14ac:dyDescent="0.2">
      <c r="B26" s="140"/>
      <c r="E26" s="120" t="s">
        <v>215</v>
      </c>
      <c r="Z26" s="185"/>
      <c r="AA26" s="186"/>
      <c r="AB26" s="134"/>
      <c r="AC26" s="134"/>
      <c r="AE26" s="187"/>
    </row>
    <row r="27" spans="2:31" x14ac:dyDescent="0.2">
      <c r="B27" s="140"/>
      <c r="Z27" s="185"/>
      <c r="AA27" s="186"/>
      <c r="AB27" s="134"/>
      <c r="AC27" s="134"/>
      <c r="AE27" s="187"/>
    </row>
    <row r="28" spans="2:31" x14ac:dyDescent="0.2">
      <c r="B28" s="140"/>
      <c r="C28" s="206" t="s">
        <v>178</v>
      </c>
      <c r="D28" s="120" t="s">
        <v>214</v>
      </c>
      <c r="Z28" s="205"/>
      <c r="AA28" s="186"/>
      <c r="AB28" s="134" t="s">
        <v>42</v>
      </c>
      <c r="AC28" s="134" t="s">
        <v>99</v>
      </c>
      <c r="AD28" s="134" t="s">
        <v>42</v>
      </c>
      <c r="AE28" s="187"/>
    </row>
    <row r="29" spans="2:31" x14ac:dyDescent="0.2">
      <c r="B29" s="140"/>
      <c r="C29" s="206"/>
      <c r="D29" s="120" t="s">
        <v>200</v>
      </c>
      <c r="Z29" s="205"/>
      <c r="AA29" s="186"/>
      <c r="AB29" s="134"/>
      <c r="AC29" s="134"/>
      <c r="AD29" s="134"/>
      <c r="AE29" s="187"/>
    </row>
    <row r="30" spans="2:31" x14ac:dyDescent="0.2">
      <c r="B30" s="140"/>
      <c r="C30" s="206"/>
      <c r="D30" s="120" t="s">
        <v>199</v>
      </c>
      <c r="Z30" s="205"/>
      <c r="AA30" s="204"/>
      <c r="AB30" s="134"/>
      <c r="AC30" s="181"/>
      <c r="AE30" s="187"/>
    </row>
    <row r="31" spans="2:31" x14ac:dyDescent="0.2">
      <c r="B31" s="140"/>
      <c r="Z31" s="185"/>
      <c r="AA31" s="186"/>
      <c r="AB31" s="134"/>
      <c r="AC31" s="134"/>
      <c r="AE31" s="187"/>
    </row>
    <row r="32" spans="2:31" ht="13.5" customHeight="1" x14ac:dyDescent="0.2">
      <c r="B32" s="140"/>
      <c r="C32" s="206"/>
      <c r="D32" s="179" t="s">
        <v>198</v>
      </c>
      <c r="E32" s="172"/>
      <c r="F32" s="172"/>
      <c r="G32" s="172"/>
      <c r="H32" s="172"/>
      <c r="I32" s="172"/>
      <c r="J32" s="172"/>
      <c r="K32" s="172"/>
      <c r="L32" s="172"/>
      <c r="M32" s="172"/>
      <c r="N32" s="172"/>
      <c r="O32" s="155"/>
      <c r="P32" s="155"/>
      <c r="Q32" s="155"/>
      <c r="R32" s="155"/>
      <c r="S32" s="155"/>
      <c r="T32" s="142"/>
      <c r="U32" s="496"/>
      <c r="V32" s="500"/>
      <c r="W32" s="500"/>
      <c r="X32" s="142" t="s">
        <v>147</v>
      </c>
      <c r="Y32" s="140"/>
      <c r="Z32" s="185"/>
      <c r="AA32" s="186"/>
      <c r="AB32" s="134"/>
      <c r="AC32" s="134"/>
      <c r="AE32" s="187"/>
    </row>
    <row r="33" spans="2:32" x14ac:dyDescent="0.2">
      <c r="B33" s="140"/>
      <c r="C33" s="206"/>
      <c r="D33" s="141"/>
      <c r="E33" s="141"/>
      <c r="F33" s="141"/>
      <c r="G33" s="141"/>
      <c r="H33" s="141"/>
      <c r="I33" s="141"/>
      <c r="J33" s="141"/>
      <c r="K33" s="141"/>
      <c r="L33" s="141"/>
      <c r="M33" s="141"/>
      <c r="N33" s="141"/>
      <c r="U33" s="134"/>
      <c r="V33" s="134"/>
      <c r="W33" s="134"/>
      <c r="Z33" s="185"/>
      <c r="AA33" s="186"/>
      <c r="AB33" s="134"/>
      <c r="AC33" s="134"/>
      <c r="AE33" s="187"/>
    </row>
    <row r="34" spans="2:32" ht="13.5" customHeight="1" x14ac:dyDescent="0.2">
      <c r="B34" s="140"/>
      <c r="C34" s="206"/>
      <c r="E34" s="157" t="s">
        <v>197</v>
      </c>
      <c r="Z34" s="185"/>
      <c r="AA34" s="186"/>
      <c r="AB34" s="134"/>
      <c r="AC34" s="134"/>
      <c r="AE34" s="187"/>
    </row>
    <row r="35" spans="2:32" x14ac:dyDescent="0.2">
      <c r="B35" s="140"/>
      <c r="C35" s="206"/>
      <c r="E35" s="558" t="s">
        <v>213</v>
      </c>
      <c r="F35" s="558"/>
      <c r="G35" s="558"/>
      <c r="H35" s="558"/>
      <c r="I35" s="558"/>
      <c r="J35" s="558"/>
      <c r="K35" s="558"/>
      <c r="L35" s="558"/>
      <c r="M35" s="558"/>
      <c r="N35" s="558"/>
      <c r="O35" s="558" t="s">
        <v>196</v>
      </c>
      <c r="P35" s="558"/>
      <c r="Q35" s="558"/>
      <c r="R35" s="558"/>
      <c r="S35" s="558"/>
      <c r="Z35" s="185"/>
      <c r="AA35" s="186"/>
      <c r="AB35" s="134"/>
      <c r="AC35" s="134"/>
      <c r="AE35" s="187"/>
    </row>
    <row r="36" spans="2:32" x14ac:dyDescent="0.2">
      <c r="B36" s="140"/>
      <c r="C36" s="206"/>
      <c r="E36" s="558" t="s">
        <v>195</v>
      </c>
      <c r="F36" s="558"/>
      <c r="G36" s="558"/>
      <c r="H36" s="558"/>
      <c r="I36" s="558"/>
      <c r="J36" s="558"/>
      <c r="K36" s="558"/>
      <c r="L36" s="558"/>
      <c r="M36" s="558"/>
      <c r="N36" s="558"/>
      <c r="O36" s="558" t="s">
        <v>194</v>
      </c>
      <c r="P36" s="558"/>
      <c r="Q36" s="558"/>
      <c r="R36" s="558"/>
      <c r="S36" s="558"/>
      <c r="Z36" s="185"/>
      <c r="AA36" s="186"/>
      <c r="AB36" s="134"/>
      <c r="AC36" s="134"/>
      <c r="AE36" s="187"/>
    </row>
    <row r="37" spans="2:32" x14ac:dyDescent="0.2">
      <c r="B37" s="140"/>
      <c r="C37" s="206"/>
      <c r="E37" s="558" t="s">
        <v>193</v>
      </c>
      <c r="F37" s="558"/>
      <c r="G37" s="558"/>
      <c r="H37" s="558"/>
      <c r="I37" s="558"/>
      <c r="J37" s="558"/>
      <c r="K37" s="558"/>
      <c r="L37" s="558"/>
      <c r="M37" s="558"/>
      <c r="N37" s="558"/>
      <c r="O37" s="558" t="s">
        <v>192</v>
      </c>
      <c r="P37" s="558"/>
      <c r="Q37" s="558"/>
      <c r="R37" s="558"/>
      <c r="S37" s="558"/>
      <c r="Z37" s="185"/>
      <c r="AA37" s="186"/>
      <c r="AB37" s="134"/>
      <c r="AC37" s="134"/>
      <c r="AE37" s="187"/>
    </row>
    <row r="38" spans="2:32" x14ac:dyDescent="0.2">
      <c r="B38" s="140"/>
      <c r="C38" s="206"/>
      <c r="D38" s="187"/>
      <c r="E38" s="559" t="s">
        <v>191</v>
      </c>
      <c r="F38" s="558"/>
      <c r="G38" s="558"/>
      <c r="H38" s="558"/>
      <c r="I38" s="558"/>
      <c r="J38" s="558"/>
      <c r="K38" s="558"/>
      <c r="L38" s="558"/>
      <c r="M38" s="558"/>
      <c r="N38" s="558"/>
      <c r="O38" s="558" t="s">
        <v>190</v>
      </c>
      <c r="P38" s="558"/>
      <c r="Q38" s="558"/>
      <c r="R38" s="558"/>
      <c r="S38" s="560"/>
      <c r="T38" s="140"/>
      <c r="Z38" s="185"/>
      <c r="AA38" s="186"/>
      <c r="AB38" s="134"/>
      <c r="AC38" s="134"/>
      <c r="AE38" s="187"/>
    </row>
    <row r="39" spans="2:32" x14ac:dyDescent="0.2">
      <c r="B39" s="140"/>
      <c r="C39" s="206"/>
      <c r="E39" s="561" t="s">
        <v>189</v>
      </c>
      <c r="F39" s="561"/>
      <c r="G39" s="561"/>
      <c r="H39" s="561"/>
      <c r="I39" s="561"/>
      <c r="J39" s="561"/>
      <c r="K39" s="561"/>
      <c r="L39" s="561"/>
      <c r="M39" s="561"/>
      <c r="N39" s="561"/>
      <c r="O39" s="561" t="s">
        <v>188</v>
      </c>
      <c r="P39" s="561"/>
      <c r="Q39" s="561"/>
      <c r="R39" s="561"/>
      <c r="S39" s="561"/>
      <c r="Z39" s="185"/>
      <c r="AA39" s="186"/>
      <c r="AB39" s="134"/>
      <c r="AC39" s="134"/>
      <c r="AE39" s="187"/>
      <c r="AF39" s="140"/>
    </row>
    <row r="40" spans="2:32" x14ac:dyDescent="0.2">
      <c r="B40" s="140"/>
      <c r="C40" s="206"/>
      <c r="E40" s="558" t="s">
        <v>187</v>
      </c>
      <c r="F40" s="558"/>
      <c r="G40" s="558"/>
      <c r="H40" s="558"/>
      <c r="I40" s="558"/>
      <c r="J40" s="558"/>
      <c r="K40" s="558"/>
      <c r="L40" s="558"/>
      <c r="M40" s="558"/>
      <c r="N40" s="558"/>
      <c r="O40" s="558" t="s">
        <v>186</v>
      </c>
      <c r="P40" s="558"/>
      <c r="Q40" s="558"/>
      <c r="R40" s="558"/>
      <c r="S40" s="558"/>
      <c r="Z40" s="185"/>
      <c r="AA40" s="186"/>
      <c r="AB40" s="134"/>
      <c r="AC40" s="134"/>
      <c r="AE40" s="187"/>
    </row>
    <row r="41" spans="2:32" x14ac:dyDescent="0.2">
      <c r="B41" s="140"/>
      <c r="C41" s="206"/>
      <c r="E41" s="558" t="s">
        <v>185</v>
      </c>
      <c r="F41" s="558"/>
      <c r="G41" s="558"/>
      <c r="H41" s="558"/>
      <c r="I41" s="558"/>
      <c r="J41" s="558"/>
      <c r="K41" s="558"/>
      <c r="L41" s="558"/>
      <c r="M41" s="558"/>
      <c r="N41" s="558"/>
      <c r="O41" s="558" t="s">
        <v>184</v>
      </c>
      <c r="P41" s="558"/>
      <c r="Q41" s="558"/>
      <c r="R41" s="558"/>
      <c r="S41" s="558"/>
      <c r="Z41" s="185"/>
      <c r="AA41" s="186"/>
      <c r="AB41" s="134"/>
      <c r="AC41" s="134"/>
      <c r="AE41" s="187"/>
    </row>
    <row r="42" spans="2:32" x14ac:dyDescent="0.2">
      <c r="B42" s="140"/>
      <c r="C42" s="206"/>
      <c r="E42" s="558" t="s">
        <v>183</v>
      </c>
      <c r="F42" s="558"/>
      <c r="G42" s="558"/>
      <c r="H42" s="558"/>
      <c r="I42" s="558"/>
      <c r="J42" s="558"/>
      <c r="K42" s="558"/>
      <c r="L42" s="558"/>
      <c r="M42" s="558"/>
      <c r="N42" s="558"/>
      <c r="O42" s="558" t="s">
        <v>183</v>
      </c>
      <c r="P42" s="558"/>
      <c r="Q42" s="558"/>
      <c r="R42" s="558"/>
      <c r="S42" s="558"/>
      <c r="Z42" s="133"/>
      <c r="AA42" s="186"/>
      <c r="AB42" s="134"/>
      <c r="AC42" s="134"/>
      <c r="AE42" s="187"/>
    </row>
    <row r="43" spans="2:32" x14ac:dyDescent="0.2">
      <c r="B43" s="140"/>
      <c r="C43" s="206"/>
      <c r="J43" s="522"/>
      <c r="K43" s="522"/>
      <c r="L43" s="522"/>
      <c r="M43" s="522"/>
      <c r="N43" s="522"/>
      <c r="O43" s="522"/>
      <c r="P43" s="522"/>
      <c r="Q43" s="522"/>
      <c r="R43" s="522"/>
      <c r="S43" s="522"/>
      <c r="T43" s="522"/>
      <c r="U43" s="522"/>
      <c r="V43" s="522"/>
      <c r="Z43" s="133"/>
      <c r="AA43" s="186"/>
      <c r="AB43" s="134"/>
      <c r="AC43" s="134"/>
      <c r="AE43" s="187"/>
    </row>
    <row r="44" spans="2:32" x14ac:dyDescent="0.2">
      <c r="B44" s="140"/>
      <c r="C44" s="206" t="s">
        <v>176</v>
      </c>
      <c r="D44" s="120" t="s">
        <v>182</v>
      </c>
      <c r="Z44" s="205"/>
      <c r="AA44" s="204"/>
      <c r="AB44" s="134" t="s">
        <v>42</v>
      </c>
      <c r="AC44" s="134" t="s">
        <v>99</v>
      </c>
      <c r="AD44" s="134" t="s">
        <v>42</v>
      </c>
      <c r="AE44" s="187"/>
    </row>
    <row r="45" spans="2:32" ht="14.25" customHeight="1" x14ac:dyDescent="0.2">
      <c r="B45" s="140"/>
      <c r="D45" s="120" t="s">
        <v>181</v>
      </c>
      <c r="Z45" s="185"/>
      <c r="AA45" s="186"/>
      <c r="AB45" s="134"/>
      <c r="AC45" s="134"/>
      <c r="AE45" s="187"/>
    </row>
    <row r="46" spans="2:32" x14ac:dyDescent="0.2">
      <c r="B46" s="140"/>
      <c r="Z46" s="133"/>
      <c r="AA46" s="186"/>
      <c r="AB46" s="134"/>
      <c r="AC46" s="134"/>
      <c r="AE46" s="187"/>
    </row>
    <row r="47" spans="2:32" x14ac:dyDescent="0.2">
      <c r="B47" s="140" t="s">
        <v>180</v>
      </c>
      <c r="Z47" s="185"/>
      <c r="AA47" s="186"/>
      <c r="AB47" s="134"/>
      <c r="AC47" s="134"/>
      <c r="AE47" s="187"/>
    </row>
    <row r="48" spans="2:32" x14ac:dyDescent="0.2">
      <c r="B48" s="140"/>
      <c r="C48" s="206" t="s">
        <v>179</v>
      </c>
      <c r="D48" s="120" t="s">
        <v>212</v>
      </c>
      <c r="Z48" s="205"/>
      <c r="AA48" s="204"/>
      <c r="AB48" s="134" t="s">
        <v>42</v>
      </c>
      <c r="AC48" s="134" t="s">
        <v>99</v>
      </c>
      <c r="AD48" s="134" t="s">
        <v>42</v>
      </c>
      <c r="AE48" s="187"/>
    </row>
    <row r="49" spans="2:36" ht="17.25" customHeight="1" x14ac:dyDescent="0.2">
      <c r="B49" s="140"/>
      <c r="D49" s="120" t="s">
        <v>211</v>
      </c>
      <c r="Z49" s="185"/>
      <c r="AA49" s="186"/>
      <c r="AB49" s="134"/>
      <c r="AC49" s="134"/>
      <c r="AE49" s="187"/>
    </row>
    <row r="50" spans="2:36" ht="18.75" customHeight="1" x14ac:dyDescent="0.2">
      <c r="B50" s="140"/>
      <c r="W50" s="159"/>
      <c r="Z50" s="187"/>
      <c r="AA50" s="186"/>
      <c r="AB50" s="134"/>
      <c r="AC50" s="134"/>
      <c r="AE50" s="187"/>
      <c r="AJ50" s="184"/>
    </row>
    <row r="51" spans="2:36" ht="13.5" customHeight="1" x14ac:dyDescent="0.2">
      <c r="B51" s="140"/>
      <c r="C51" s="206" t="s">
        <v>178</v>
      </c>
      <c r="D51" s="120" t="s">
        <v>175</v>
      </c>
      <c r="Z51" s="205"/>
      <c r="AA51" s="204"/>
      <c r="AB51" s="134" t="s">
        <v>42</v>
      </c>
      <c r="AC51" s="134" t="s">
        <v>99</v>
      </c>
      <c r="AD51" s="134" t="s">
        <v>42</v>
      </c>
      <c r="AE51" s="187"/>
    </row>
    <row r="52" spans="2:36" x14ac:dyDescent="0.2">
      <c r="B52" s="140"/>
      <c r="D52" s="120" t="s">
        <v>210</v>
      </c>
      <c r="E52" s="141"/>
      <c r="F52" s="141"/>
      <c r="G52" s="141"/>
      <c r="H52" s="141"/>
      <c r="I52" s="141"/>
      <c r="J52" s="141"/>
      <c r="K52" s="141"/>
      <c r="L52" s="141"/>
      <c r="M52" s="141"/>
      <c r="N52" s="141"/>
      <c r="O52" s="184"/>
      <c r="P52" s="184"/>
      <c r="Q52" s="184"/>
      <c r="Z52" s="185"/>
      <c r="AA52" s="186"/>
      <c r="AB52" s="134"/>
      <c r="AC52" s="134"/>
      <c r="AE52" s="187"/>
    </row>
    <row r="53" spans="2:36" x14ac:dyDescent="0.2">
      <c r="B53" s="140"/>
      <c r="D53" s="134"/>
      <c r="E53" s="557"/>
      <c r="F53" s="557"/>
      <c r="G53" s="557"/>
      <c r="H53" s="557"/>
      <c r="I53" s="557"/>
      <c r="J53" s="557"/>
      <c r="K53" s="557"/>
      <c r="L53" s="557"/>
      <c r="M53" s="557"/>
      <c r="N53" s="557"/>
      <c r="Q53" s="134"/>
      <c r="S53" s="159"/>
      <c r="T53" s="159"/>
      <c r="U53" s="159"/>
      <c r="V53" s="159"/>
      <c r="Z53" s="133"/>
      <c r="AA53" s="186"/>
      <c r="AB53" s="134"/>
      <c r="AC53" s="134"/>
      <c r="AE53" s="187"/>
    </row>
    <row r="54" spans="2:36" x14ac:dyDescent="0.2">
      <c r="B54" s="140"/>
      <c r="C54" s="206" t="s">
        <v>176</v>
      </c>
      <c r="D54" s="120" t="s">
        <v>209</v>
      </c>
      <c r="Z54" s="205"/>
      <c r="AA54" s="204"/>
      <c r="AB54" s="134" t="s">
        <v>42</v>
      </c>
      <c r="AC54" s="134" t="s">
        <v>99</v>
      </c>
      <c r="AD54" s="134" t="s">
        <v>42</v>
      </c>
      <c r="AE54" s="187"/>
    </row>
    <row r="55" spans="2:36" x14ac:dyDescent="0.2">
      <c r="B55" s="129"/>
      <c r="C55" s="203"/>
      <c r="D55" s="128" t="s">
        <v>174</v>
      </c>
      <c r="E55" s="128"/>
      <c r="F55" s="128"/>
      <c r="G55" s="128"/>
      <c r="H55" s="128"/>
      <c r="I55" s="128"/>
      <c r="J55" s="128"/>
      <c r="K55" s="128"/>
      <c r="L55" s="128"/>
      <c r="M55" s="128"/>
      <c r="N55" s="128"/>
      <c r="O55" s="128"/>
      <c r="P55" s="128"/>
      <c r="Q55" s="128"/>
      <c r="R55" s="128"/>
      <c r="S55" s="128"/>
      <c r="T55" s="128"/>
      <c r="U55" s="128"/>
      <c r="V55" s="128"/>
      <c r="W55" s="128"/>
      <c r="X55" s="128"/>
      <c r="Y55" s="128"/>
      <c r="Z55" s="136"/>
      <c r="AA55" s="153"/>
      <c r="AB55" s="152"/>
      <c r="AC55" s="152"/>
      <c r="AD55" s="128"/>
      <c r="AE55" s="136"/>
    </row>
    <row r="56" spans="2:36" x14ac:dyDescent="0.2">
      <c r="B56" s="120" t="s">
        <v>173</v>
      </c>
    </row>
    <row r="57" spans="2:36" x14ac:dyDescent="0.2">
      <c r="C57" s="120" t="s">
        <v>80</v>
      </c>
    </row>
    <row r="58" spans="2:36" x14ac:dyDescent="0.2">
      <c r="B58" s="120" t="s">
        <v>172</v>
      </c>
    </row>
    <row r="59" spans="2:36" x14ac:dyDescent="0.2">
      <c r="C59" s="120" t="s">
        <v>171</v>
      </c>
    </row>
    <row r="60" spans="2:36" x14ac:dyDescent="0.2">
      <c r="C60" s="120" t="s">
        <v>170</v>
      </c>
    </row>
    <row r="61" spans="2:36" x14ac:dyDescent="0.2">
      <c r="C61" s="120" t="s">
        <v>169</v>
      </c>
      <c r="F61" s="194"/>
      <c r="K61" s="120" t="s">
        <v>75</v>
      </c>
    </row>
    <row r="62" spans="2:36" x14ac:dyDescent="0.2">
      <c r="K62" s="120" t="s">
        <v>168</v>
      </c>
    </row>
    <row r="63" spans="2:36" x14ac:dyDescent="0.2">
      <c r="K63" s="120" t="s">
        <v>167</v>
      </c>
    </row>
    <row r="64" spans="2:36" x14ac:dyDescent="0.2">
      <c r="K64" s="120" t="s">
        <v>166</v>
      </c>
    </row>
    <row r="65" spans="2:11" x14ac:dyDescent="0.2">
      <c r="K65" s="120" t="s">
        <v>165</v>
      </c>
    </row>
    <row r="66" spans="2:11" x14ac:dyDescent="0.2">
      <c r="B66" s="120" t="s">
        <v>164</v>
      </c>
    </row>
    <row r="67" spans="2:11" x14ac:dyDescent="0.2">
      <c r="C67" s="120" t="s">
        <v>163</v>
      </c>
    </row>
    <row r="68" spans="2:11" x14ac:dyDescent="0.2">
      <c r="C68" s="120" t="s">
        <v>162</v>
      </c>
    </row>
    <row r="69" spans="2:11" x14ac:dyDescent="0.2">
      <c r="C69" s="120" t="s">
        <v>161</v>
      </c>
    </row>
    <row r="81" spans="12:12" x14ac:dyDescent="0.2">
      <c r="L81" s="211"/>
    </row>
    <row r="122" spans="3:7" x14ac:dyDescent="0.2">
      <c r="C122" s="128"/>
      <c r="D122" s="128"/>
      <c r="E122" s="128"/>
      <c r="F122" s="128"/>
      <c r="G122" s="128"/>
    </row>
    <row r="123" spans="3:7" x14ac:dyDescent="0.2">
      <c r="C123" s="148"/>
    </row>
  </sheetData>
  <mergeCells count="28">
    <mergeCell ref="Y3:Z3"/>
    <mergeCell ref="B5:AE5"/>
    <mergeCell ref="B6:AD6"/>
    <mergeCell ref="F8:AE8"/>
    <mergeCell ref="B10:E14"/>
    <mergeCell ref="U22:W22"/>
    <mergeCell ref="U23:W23"/>
    <mergeCell ref="U24:W24"/>
    <mergeCell ref="E37:N37"/>
    <mergeCell ref="O37:S37"/>
    <mergeCell ref="U32:W32"/>
    <mergeCell ref="E35:N35"/>
    <mergeCell ref="O35:S35"/>
    <mergeCell ref="E36:N36"/>
    <mergeCell ref="O36:S36"/>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3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A7601-4F9B-4267-9072-61B4F1BD2E5A}">
  <sheetPr codeName="Sheet36">
    <tabColor rgb="FF0070C0"/>
  </sheetPr>
  <dimension ref="A2:AK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1.08984375" style="120" customWidth="1"/>
    <col min="4" max="18" width="4" style="120"/>
    <col min="19" max="19" width="8.08984375" style="120" customWidth="1"/>
    <col min="20"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5" x14ac:dyDescent="0.2">
      <c r="B2" s="120" t="s">
        <v>363</v>
      </c>
      <c r="C2" s="191"/>
      <c r="D2" s="191"/>
      <c r="E2" s="191"/>
      <c r="F2" s="191"/>
      <c r="G2" s="191"/>
      <c r="H2" s="191"/>
      <c r="I2" s="191"/>
      <c r="J2" s="191"/>
      <c r="K2" s="191"/>
      <c r="L2" s="191"/>
      <c r="M2" s="191"/>
      <c r="N2" s="191"/>
      <c r="O2" s="191"/>
      <c r="P2" s="191"/>
      <c r="Q2" s="191"/>
      <c r="R2" s="191"/>
      <c r="S2" s="191"/>
      <c r="T2" s="191"/>
      <c r="U2" s="191"/>
      <c r="V2" s="191"/>
      <c r="W2" s="191"/>
      <c r="X2" s="191"/>
      <c r="Y2" s="191"/>
    </row>
    <row r="4" spans="2:25" x14ac:dyDescent="0.2">
      <c r="B4" s="522" t="s">
        <v>255</v>
      </c>
      <c r="C4" s="522"/>
      <c r="D4" s="522"/>
      <c r="E4" s="522"/>
      <c r="F4" s="522"/>
      <c r="G4" s="522"/>
      <c r="H4" s="522"/>
      <c r="I4" s="522"/>
      <c r="J4" s="522"/>
      <c r="K4" s="522"/>
      <c r="L4" s="522"/>
      <c r="M4" s="522"/>
      <c r="N4" s="522"/>
      <c r="O4" s="522"/>
      <c r="P4" s="522"/>
      <c r="Q4" s="522"/>
      <c r="R4" s="522"/>
      <c r="S4" s="522"/>
      <c r="T4" s="522"/>
      <c r="U4" s="522"/>
      <c r="V4" s="522"/>
      <c r="W4" s="522"/>
      <c r="X4" s="522"/>
      <c r="Y4" s="522"/>
    </row>
    <row r="6" spans="2:25" ht="23.25" customHeight="1" x14ac:dyDescent="0.2">
      <c r="B6" s="495" t="s">
        <v>11</v>
      </c>
      <c r="C6" s="495"/>
      <c r="D6" s="495"/>
      <c r="E6" s="495"/>
      <c r="F6" s="495"/>
      <c r="G6" s="502"/>
      <c r="H6" s="503"/>
      <c r="I6" s="503"/>
      <c r="J6" s="503"/>
      <c r="K6" s="503"/>
      <c r="L6" s="503"/>
      <c r="M6" s="503"/>
      <c r="N6" s="503"/>
      <c r="O6" s="503"/>
      <c r="P6" s="503"/>
      <c r="Q6" s="503"/>
      <c r="R6" s="503"/>
      <c r="S6" s="503"/>
      <c r="T6" s="503"/>
      <c r="U6" s="503"/>
      <c r="V6" s="503"/>
      <c r="W6" s="503"/>
      <c r="X6" s="503"/>
      <c r="Y6" s="553"/>
    </row>
    <row r="7" spans="2:25" ht="23.25" customHeight="1" x14ac:dyDescent="0.2">
      <c r="B7" s="495" t="s">
        <v>138</v>
      </c>
      <c r="C7" s="495"/>
      <c r="D7" s="495"/>
      <c r="E7" s="495"/>
      <c r="F7" s="495"/>
      <c r="G7" s="137" t="s">
        <v>42</v>
      </c>
      <c r="H7" s="172" t="s">
        <v>124</v>
      </c>
      <c r="I7" s="172"/>
      <c r="J7" s="172"/>
      <c r="K7" s="172"/>
      <c r="L7" s="137" t="s">
        <v>42</v>
      </c>
      <c r="M7" s="172" t="s">
        <v>123</v>
      </c>
      <c r="N7" s="172"/>
      <c r="O7" s="172"/>
      <c r="P7" s="172"/>
      <c r="Q7" s="137" t="s">
        <v>42</v>
      </c>
      <c r="R7" s="172" t="s">
        <v>122</v>
      </c>
      <c r="S7" s="172"/>
      <c r="T7" s="172"/>
      <c r="U7" s="172"/>
      <c r="V7" s="172"/>
      <c r="W7" s="155"/>
      <c r="X7" s="155"/>
      <c r="Y7" s="142"/>
    </row>
    <row r="8" spans="2:25" ht="20.149999999999999" customHeight="1" x14ac:dyDescent="0.2">
      <c r="B8" s="565" t="s">
        <v>139</v>
      </c>
      <c r="C8" s="566"/>
      <c r="D8" s="566"/>
      <c r="E8" s="566"/>
      <c r="F8" s="567"/>
      <c r="G8" s="168" t="s">
        <v>42</v>
      </c>
      <c r="H8" s="505" t="s">
        <v>254</v>
      </c>
      <c r="I8" s="505"/>
      <c r="J8" s="505"/>
      <c r="K8" s="505"/>
      <c r="L8" s="505"/>
      <c r="M8" s="505"/>
      <c r="N8" s="505"/>
      <c r="O8" s="505"/>
      <c r="P8" s="505"/>
      <c r="Q8" s="505"/>
      <c r="R8" s="505"/>
      <c r="S8" s="505"/>
      <c r="T8" s="505"/>
      <c r="U8" s="505"/>
      <c r="V8" s="505"/>
      <c r="W8" s="505"/>
      <c r="X8" s="505"/>
      <c r="Y8" s="506"/>
    </row>
    <row r="9" spans="2:25" ht="20.149999999999999" customHeight="1" x14ac:dyDescent="0.2">
      <c r="B9" s="497"/>
      <c r="C9" s="501"/>
      <c r="D9" s="501"/>
      <c r="E9" s="501"/>
      <c r="F9" s="577"/>
      <c r="G9" s="153" t="s">
        <v>42</v>
      </c>
      <c r="H9" s="508" t="s">
        <v>253</v>
      </c>
      <c r="I9" s="508"/>
      <c r="J9" s="508"/>
      <c r="K9" s="508"/>
      <c r="L9" s="508"/>
      <c r="M9" s="508"/>
      <c r="N9" s="508"/>
      <c r="O9" s="508"/>
      <c r="P9" s="508"/>
      <c r="Q9" s="508"/>
      <c r="R9" s="508"/>
      <c r="S9" s="508"/>
      <c r="T9" s="508"/>
      <c r="U9" s="508"/>
      <c r="V9" s="508"/>
      <c r="W9" s="508"/>
      <c r="X9" s="508"/>
      <c r="Y9" s="509"/>
    </row>
    <row r="10" spans="2:25" ht="10.5" customHeight="1" x14ac:dyDescent="0.2">
      <c r="B10" s="134"/>
      <c r="C10" s="134"/>
      <c r="D10" s="134"/>
      <c r="E10" s="134"/>
      <c r="F10" s="134"/>
      <c r="G10" s="141"/>
      <c r="I10" s="159"/>
      <c r="J10" s="159"/>
      <c r="K10" s="159"/>
      <c r="L10" s="159"/>
      <c r="M10" s="159"/>
      <c r="N10" s="159"/>
      <c r="O10" s="159"/>
      <c r="P10" s="159"/>
      <c r="Q10" s="159"/>
      <c r="R10" s="159"/>
      <c r="S10" s="159"/>
      <c r="T10" s="159"/>
      <c r="U10" s="159"/>
      <c r="V10" s="159"/>
      <c r="W10" s="159"/>
      <c r="X10" s="159"/>
      <c r="Y10" s="159"/>
    </row>
    <row r="11" spans="2:25" ht="17.25" customHeight="1" x14ac:dyDescent="0.2">
      <c r="B11" s="120" t="s">
        <v>252</v>
      </c>
      <c r="C11" s="134"/>
      <c r="D11" s="134"/>
      <c r="E11" s="134"/>
      <c r="F11" s="134"/>
      <c r="G11" s="141"/>
      <c r="I11" s="159"/>
      <c r="J11" s="159"/>
      <c r="K11" s="159"/>
      <c r="L11" s="159"/>
      <c r="M11" s="159"/>
      <c r="N11" s="159"/>
      <c r="O11" s="159"/>
      <c r="P11" s="159"/>
      <c r="Q11" s="159"/>
      <c r="R11" s="159"/>
      <c r="S11" s="159"/>
      <c r="T11" s="159"/>
    </row>
    <row r="12" spans="2:25" ht="6" customHeight="1" x14ac:dyDescent="0.2">
      <c r="B12" s="149"/>
      <c r="C12" s="148"/>
      <c r="D12" s="148"/>
      <c r="E12" s="148"/>
      <c r="F12" s="148"/>
      <c r="G12" s="148"/>
      <c r="H12" s="148"/>
      <c r="I12" s="148"/>
      <c r="J12" s="148"/>
      <c r="K12" s="148"/>
      <c r="L12" s="148"/>
      <c r="M12" s="148"/>
      <c r="N12" s="148"/>
      <c r="O12" s="148"/>
      <c r="P12" s="148"/>
      <c r="Q12" s="148"/>
      <c r="R12" s="148"/>
      <c r="S12" s="148"/>
      <c r="T12" s="148"/>
      <c r="U12" s="149"/>
      <c r="V12" s="160"/>
      <c r="W12" s="160"/>
      <c r="X12" s="160"/>
      <c r="Y12" s="169"/>
    </row>
    <row r="13" spans="2:25" ht="21.75" customHeight="1" x14ac:dyDescent="0.2">
      <c r="B13" s="140"/>
      <c r="C13" s="120" t="s">
        <v>251</v>
      </c>
      <c r="U13" s="140"/>
      <c r="V13" s="145"/>
      <c r="W13" s="145"/>
      <c r="X13" s="145"/>
      <c r="Y13" s="187"/>
    </row>
    <row r="14" spans="2:25" ht="5.25" customHeight="1" x14ac:dyDescent="0.2">
      <c r="B14" s="140"/>
      <c r="U14" s="140"/>
      <c r="Y14" s="187"/>
    </row>
    <row r="15" spans="2:25" ht="28.5" customHeight="1" x14ac:dyDescent="0.2">
      <c r="B15" s="140"/>
      <c r="D15" s="496"/>
      <c r="E15" s="500"/>
      <c r="F15" s="500"/>
      <c r="G15" s="500"/>
      <c r="H15" s="500"/>
      <c r="I15" s="500"/>
      <c r="J15" s="500"/>
      <c r="K15" s="500"/>
      <c r="L15" s="573" t="s">
        <v>250</v>
      </c>
      <c r="M15" s="573"/>
      <c r="N15" s="548"/>
      <c r="O15" s="140"/>
      <c r="T15" s="134"/>
      <c r="U15" s="140"/>
      <c r="V15" s="145" t="s">
        <v>104</v>
      </c>
      <c r="W15" s="145" t="s">
        <v>99</v>
      </c>
      <c r="X15" s="145" t="s">
        <v>103</v>
      </c>
      <c r="Y15" s="187"/>
    </row>
    <row r="16" spans="2:25" ht="6" customHeight="1" x14ac:dyDescent="0.2">
      <c r="B16" s="140"/>
      <c r="U16" s="140"/>
      <c r="Y16" s="187"/>
    </row>
    <row r="17" spans="1:37" ht="19.5" customHeight="1" x14ac:dyDescent="0.2">
      <c r="B17" s="140"/>
      <c r="C17" s="120" t="s">
        <v>249</v>
      </c>
      <c r="U17" s="140"/>
      <c r="V17" s="134" t="s">
        <v>42</v>
      </c>
      <c r="W17" s="134" t="s">
        <v>99</v>
      </c>
      <c r="X17" s="134" t="s">
        <v>42</v>
      </c>
      <c r="Y17" s="187"/>
    </row>
    <row r="18" spans="1:37" ht="6.75" customHeight="1" x14ac:dyDescent="0.2">
      <c r="B18" s="140"/>
      <c r="L18" s="134"/>
      <c r="Q18" s="134"/>
      <c r="U18" s="140"/>
      <c r="Y18" s="187"/>
    </row>
    <row r="19" spans="1:37" ht="27.75" customHeight="1" x14ac:dyDescent="0.2">
      <c r="B19" s="140"/>
      <c r="C19" s="512" t="s">
        <v>248</v>
      </c>
      <c r="D19" s="512"/>
      <c r="E19" s="512"/>
      <c r="F19" s="512"/>
      <c r="G19" s="512"/>
      <c r="H19" s="512"/>
      <c r="I19" s="512"/>
      <c r="J19" s="512"/>
      <c r="K19" s="512"/>
      <c r="L19" s="512"/>
      <c r="M19" s="512"/>
      <c r="N19" s="512"/>
      <c r="O19" s="512"/>
      <c r="P19" s="512"/>
      <c r="Q19" s="512"/>
      <c r="R19" s="512"/>
      <c r="S19" s="512"/>
      <c r="T19" s="513"/>
      <c r="U19" s="140"/>
      <c r="V19" s="134" t="s">
        <v>42</v>
      </c>
      <c r="W19" s="134" t="s">
        <v>99</v>
      </c>
      <c r="X19" s="134" t="s">
        <v>42</v>
      </c>
      <c r="Y19" s="187"/>
    </row>
    <row r="20" spans="1:37" ht="8.25" customHeight="1" x14ac:dyDescent="0.2">
      <c r="B20" s="140"/>
      <c r="L20" s="134"/>
      <c r="Q20" s="134"/>
      <c r="U20" s="140"/>
      <c r="Y20" s="187"/>
    </row>
    <row r="21" spans="1:37" ht="18" customHeight="1" x14ac:dyDescent="0.2">
      <c r="B21" s="140"/>
      <c r="C21" s="120" t="s">
        <v>247</v>
      </c>
      <c r="L21" s="134"/>
      <c r="U21" s="140"/>
      <c r="V21" s="134" t="s">
        <v>42</v>
      </c>
      <c r="W21" s="134" t="s">
        <v>99</v>
      </c>
      <c r="X21" s="134" t="s">
        <v>42</v>
      </c>
      <c r="Y21" s="187"/>
    </row>
    <row r="22" spans="1:37" ht="8.25" customHeight="1" x14ac:dyDescent="0.2">
      <c r="B22" s="140"/>
      <c r="U22" s="140"/>
      <c r="Y22" s="187"/>
    </row>
    <row r="23" spans="1:37" ht="27.75" customHeight="1" x14ac:dyDescent="0.2">
      <c r="B23" s="135"/>
      <c r="C23" s="191"/>
      <c r="D23" s="138" t="s">
        <v>246</v>
      </c>
      <c r="E23" s="570" t="s">
        <v>245</v>
      </c>
      <c r="F23" s="570"/>
      <c r="G23" s="570"/>
      <c r="H23" s="570"/>
      <c r="I23" s="570"/>
      <c r="J23" s="570"/>
      <c r="K23" s="570"/>
      <c r="L23" s="570"/>
      <c r="M23" s="570"/>
      <c r="N23" s="570"/>
      <c r="O23" s="570"/>
      <c r="P23" s="570"/>
      <c r="Q23" s="570"/>
      <c r="R23" s="571"/>
      <c r="S23" s="180"/>
      <c r="U23" s="140"/>
      <c r="V23" s="181"/>
      <c r="W23" s="134"/>
      <c r="X23" s="181"/>
      <c r="Y23" s="133"/>
      <c r="AC23" s="141"/>
      <c r="AD23" s="141"/>
      <c r="AE23" s="141"/>
      <c r="AF23" s="141"/>
      <c r="AG23" s="141"/>
      <c r="AH23" s="141"/>
      <c r="AI23" s="141"/>
      <c r="AJ23" s="141"/>
      <c r="AK23" s="141"/>
    </row>
    <row r="24" spans="1:37" ht="54" customHeight="1" x14ac:dyDescent="0.2">
      <c r="B24" s="135"/>
      <c r="C24" s="191"/>
      <c r="D24" s="138" t="s">
        <v>244</v>
      </c>
      <c r="E24" s="570" t="s">
        <v>243</v>
      </c>
      <c r="F24" s="570"/>
      <c r="G24" s="570"/>
      <c r="H24" s="570"/>
      <c r="I24" s="570"/>
      <c r="J24" s="570"/>
      <c r="K24" s="570"/>
      <c r="L24" s="570"/>
      <c r="M24" s="570"/>
      <c r="N24" s="570"/>
      <c r="O24" s="570"/>
      <c r="P24" s="570"/>
      <c r="Q24" s="570"/>
      <c r="R24" s="571"/>
      <c r="S24" s="180"/>
      <c r="U24" s="140"/>
      <c r="V24" s="181"/>
      <c r="W24" s="134"/>
      <c r="X24" s="181"/>
      <c r="Y24" s="133"/>
      <c r="AC24" s="141"/>
      <c r="AD24" s="141"/>
      <c r="AE24" s="141"/>
      <c r="AF24" s="141"/>
      <c r="AG24" s="141"/>
      <c r="AH24" s="141"/>
      <c r="AI24" s="141"/>
      <c r="AJ24" s="141"/>
      <c r="AK24" s="141"/>
    </row>
    <row r="25" spans="1:37" ht="26.25" customHeight="1" x14ac:dyDescent="0.2">
      <c r="B25" s="135"/>
      <c r="C25" s="191"/>
      <c r="D25" s="138" t="s">
        <v>242</v>
      </c>
      <c r="E25" s="570" t="s">
        <v>241</v>
      </c>
      <c r="F25" s="570"/>
      <c r="G25" s="570"/>
      <c r="H25" s="570"/>
      <c r="I25" s="570"/>
      <c r="J25" s="570"/>
      <c r="K25" s="570"/>
      <c r="L25" s="570"/>
      <c r="M25" s="570"/>
      <c r="N25" s="570"/>
      <c r="O25" s="570"/>
      <c r="P25" s="570"/>
      <c r="Q25" s="570"/>
      <c r="R25" s="571"/>
      <c r="S25" s="180"/>
      <c r="U25" s="140"/>
      <c r="V25" s="181"/>
      <c r="W25" s="134"/>
      <c r="X25" s="181"/>
      <c r="Y25" s="133"/>
      <c r="AC25" s="141"/>
      <c r="AD25" s="141"/>
      <c r="AE25" s="141"/>
      <c r="AF25" s="141"/>
      <c r="AG25" s="141"/>
      <c r="AH25" s="141"/>
      <c r="AI25" s="141"/>
      <c r="AJ25" s="141"/>
      <c r="AK25" s="141"/>
    </row>
    <row r="26" spans="1:37" ht="17.25" customHeight="1" x14ac:dyDescent="0.2">
      <c r="B26" s="182"/>
      <c r="C26" s="574"/>
      <c r="D26" s="574"/>
      <c r="E26" s="575"/>
      <c r="F26" s="575"/>
      <c r="G26" s="575"/>
      <c r="H26" s="575"/>
      <c r="I26" s="575"/>
      <c r="J26" s="575"/>
      <c r="K26" s="575"/>
      <c r="L26" s="575"/>
      <c r="M26" s="575"/>
      <c r="N26" s="575"/>
      <c r="O26" s="575"/>
      <c r="P26" s="575"/>
      <c r="Q26" s="575"/>
      <c r="R26" s="575"/>
      <c r="S26" s="575"/>
      <c r="T26" s="576"/>
      <c r="U26" s="129"/>
      <c r="V26" s="128"/>
      <c r="W26" s="128"/>
      <c r="X26" s="128"/>
      <c r="Y26" s="136"/>
    </row>
    <row r="27" spans="1:37" ht="4.5" customHeight="1" x14ac:dyDescent="0.2">
      <c r="A27" s="216"/>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row>
    <row r="28" spans="1:37" ht="26.25" customHeight="1" x14ac:dyDescent="0.2">
      <c r="B28" s="128" t="s">
        <v>240</v>
      </c>
    </row>
    <row r="29" spans="1:37" ht="6" customHeight="1" x14ac:dyDescent="0.2">
      <c r="B29" s="149"/>
      <c r="C29" s="148"/>
      <c r="D29" s="148"/>
      <c r="E29" s="148"/>
      <c r="F29" s="148"/>
      <c r="G29" s="148"/>
      <c r="H29" s="148"/>
      <c r="I29" s="148"/>
      <c r="J29" s="148"/>
      <c r="K29" s="148"/>
      <c r="L29" s="148"/>
      <c r="M29" s="148"/>
      <c r="N29" s="148"/>
      <c r="O29" s="148"/>
      <c r="P29" s="148"/>
      <c r="Q29" s="148"/>
      <c r="R29" s="148"/>
      <c r="S29" s="148"/>
      <c r="T29" s="148"/>
      <c r="U29" s="149"/>
      <c r="V29" s="148"/>
      <c r="W29" s="148"/>
      <c r="X29" s="148"/>
      <c r="Y29" s="169"/>
    </row>
    <row r="30" spans="1:37" ht="22.5" customHeight="1" x14ac:dyDescent="0.2">
      <c r="B30" s="140"/>
      <c r="C30" s="120" t="s">
        <v>239</v>
      </c>
      <c r="U30" s="140"/>
      <c r="Y30" s="187"/>
    </row>
    <row r="31" spans="1:37" ht="6" customHeight="1" x14ac:dyDescent="0.2">
      <c r="B31" s="140"/>
      <c r="U31" s="140"/>
      <c r="Y31" s="187"/>
    </row>
    <row r="32" spans="1:37" ht="21" customHeight="1" x14ac:dyDescent="0.2">
      <c r="B32" s="140"/>
      <c r="D32" s="496"/>
      <c r="E32" s="500"/>
      <c r="F32" s="500"/>
      <c r="G32" s="500"/>
      <c r="H32" s="500"/>
      <c r="I32" s="500"/>
      <c r="J32" s="500"/>
      <c r="K32" s="500"/>
      <c r="L32" s="500"/>
      <c r="M32" s="500"/>
      <c r="N32" s="172" t="s">
        <v>100</v>
      </c>
      <c r="O32" s="140"/>
      <c r="T32" s="134"/>
      <c r="U32" s="140"/>
      <c r="Y32" s="187"/>
    </row>
    <row r="33" spans="2:25" ht="9" customHeight="1" x14ac:dyDescent="0.2">
      <c r="B33" s="140"/>
      <c r="L33" s="134"/>
      <c r="Q33" s="134"/>
      <c r="U33" s="140"/>
      <c r="Y33" s="187"/>
    </row>
    <row r="34" spans="2:25" x14ac:dyDescent="0.2">
      <c r="B34" s="140"/>
      <c r="C34" s="120" t="s">
        <v>238</v>
      </c>
      <c r="U34" s="140"/>
      <c r="Y34" s="187"/>
    </row>
    <row r="35" spans="2:25" ht="7.5" customHeight="1" x14ac:dyDescent="0.2">
      <c r="B35" s="140"/>
      <c r="U35" s="140"/>
      <c r="Y35" s="187"/>
    </row>
    <row r="36" spans="2:25" ht="21.75" customHeight="1" x14ac:dyDescent="0.2">
      <c r="B36" s="140"/>
      <c r="D36" s="496"/>
      <c r="E36" s="500"/>
      <c r="F36" s="500"/>
      <c r="G36" s="500"/>
      <c r="H36" s="500"/>
      <c r="I36" s="500"/>
      <c r="J36" s="500"/>
      <c r="K36" s="500"/>
      <c r="L36" s="500"/>
      <c r="M36" s="500"/>
      <c r="N36" s="172" t="s">
        <v>100</v>
      </c>
      <c r="O36" s="140"/>
      <c r="T36" s="134"/>
      <c r="U36" s="140"/>
      <c r="Y36" s="187"/>
    </row>
    <row r="37" spans="2:25" ht="6.75" customHeight="1" x14ac:dyDescent="0.2">
      <c r="B37" s="140"/>
      <c r="L37" s="134"/>
      <c r="Q37" s="134"/>
      <c r="U37" s="140"/>
      <c r="Y37" s="187"/>
    </row>
    <row r="38" spans="2:25" ht="15.75" customHeight="1" x14ac:dyDescent="0.2">
      <c r="B38" s="140"/>
      <c r="C38" s="120" t="s">
        <v>237</v>
      </c>
      <c r="L38" s="134"/>
      <c r="Q38" s="134"/>
      <c r="U38" s="140"/>
      <c r="V38" s="145" t="s">
        <v>104</v>
      </c>
      <c r="W38" s="145" t="s">
        <v>99</v>
      </c>
      <c r="X38" s="145" t="s">
        <v>103</v>
      </c>
      <c r="Y38" s="187"/>
    </row>
    <row r="39" spans="2:25" ht="6.75" customHeight="1" x14ac:dyDescent="0.2">
      <c r="B39" s="140"/>
      <c r="L39" s="134"/>
      <c r="Q39" s="134"/>
      <c r="U39" s="140"/>
      <c r="Y39" s="187"/>
    </row>
    <row r="40" spans="2:25" ht="21.75" customHeight="1" x14ac:dyDescent="0.2">
      <c r="B40" s="140"/>
      <c r="D40" s="496"/>
      <c r="E40" s="500"/>
      <c r="F40" s="500"/>
      <c r="G40" s="500"/>
      <c r="H40" s="500"/>
      <c r="I40" s="500"/>
      <c r="J40" s="500"/>
      <c r="K40" s="500"/>
      <c r="L40" s="500"/>
      <c r="M40" s="500"/>
      <c r="N40" s="172" t="s">
        <v>145</v>
      </c>
      <c r="O40" s="140"/>
      <c r="P40" s="134" t="s">
        <v>149</v>
      </c>
      <c r="Q40" s="134"/>
      <c r="R40" s="120" t="s">
        <v>236</v>
      </c>
      <c r="U40" s="215"/>
      <c r="V40" s="134" t="s">
        <v>42</v>
      </c>
      <c r="W40" s="134" t="s">
        <v>99</v>
      </c>
      <c r="X40" s="134" t="s">
        <v>42</v>
      </c>
      <c r="Y40" s="187"/>
    </row>
    <row r="41" spans="2:25" ht="8.25" customHeight="1" x14ac:dyDescent="0.2">
      <c r="B41" s="140"/>
      <c r="L41" s="134"/>
      <c r="Q41" s="134"/>
      <c r="U41" s="140"/>
      <c r="Y41" s="187"/>
    </row>
    <row r="42" spans="2:25" ht="14.25" customHeight="1" x14ac:dyDescent="0.2">
      <c r="B42" s="140"/>
      <c r="C42" s="120" t="s">
        <v>235</v>
      </c>
      <c r="U42" s="140"/>
      <c r="Y42" s="187"/>
    </row>
    <row r="43" spans="2:25" ht="5.25" customHeight="1" x14ac:dyDescent="0.2">
      <c r="B43" s="140"/>
      <c r="U43" s="140"/>
      <c r="Y43" s="187"/>
    </row>
    <row r="44" spans="2:25" ht="18" customHeight="1" x14ac:dyDescent="0.2">
      <c r="B44" s="140" t="s">
        <v>232</v>
      </c>
      <c r="D44" s="496" t="s">
        <v>234</v>
      </c>
      <c r="E44" s="500"/>
      <c r="F44" s="564"/>
      <c r="G44" s="572"/>
      <c r="H44" s="570"/>
      <c r="I44" s="570"/>
      <c r="J44" s="570"/>
      <c r="K44" s="570"/>
      <c r="L44" s="570"/>
      <c r="M44" s="570"/>
      <c r="N44" s="570"/>
      <c r="O44" s="570"/>
      <c r="P44" s="570"/>
      <c r="Q44" s="570"/>
      <c r="R44" s="570"/>
      <c r="S44" s="571"/>
      <c r="U44" s="135"/>
      <c r="V44" s="141"/>
      <c r="W44" s="141"/>
      <c r="X44" s="141"/>
      <c r="Y44" s="187"/>
    </row>
    <row r="45" spans="2:25" ht="18.75" customHeight="1" x14ac:dyDescent="0.2">
      <c r="B45" s="140" t="s">
        <v>232</v>
      </c>
      <c r="D45" s="496" t="s">
        <v>233</v>
      </c>
      <c r="E45" s="500"/>
      <c r="F45" s="564"/>
      <c r="G45" s="572"/>
      <c r="H45" s="570"/>
      <c r="I45" s="570"/>
      <c r="J45" s="570"/>
      <c r="K45" s="570"/>
      <c r="L45" s="570"/>
      <c r="M45" s="570"/>
      <c r="N45" s="570"/>
      <c r="O45" s="570"/>
      <c r="P45" s="570"/>
      <c r="Q45" s="570"/>
      <c r="R45" s="570"/>
      <c r="S45" s="571"/>
      <c r="U45" s="135"/>
      <c r="V45" s="141"/>
      <c r="W45" s="141"/>
      <c r="X45" s="141"/>
      <c r="Y45" s="187"/>
    </row>
    <row r="46" spans="2:25" ht="19.5" customHeight="1" x14ac:dyDescent="0.2">
      <c r="B46" s="140" t="s">
        <v>232</v>
      </c>
      <c r="D46" s="496" t="s">
        <v>231</v>
      </c>
      <c r="E46" s="500"/>
      <c r="F46" s="564"/>
      <c r="G46" s="572"/>
      <c r="H46" s="570"/>
      <c r="I46" s="570"/>
      <c r="J46" s="570"/>
      <c r="K46" s="570"/>
      <c r="L46" s="570"/>
      <c r="M46" s="570"/>
      <c r="N46" s="570"/>
      <c r="O46" s="570"/>
      <c r="P46" s="570"/>
      <c r="Q46" s="570"/>
      <c r="R46" s="570"/>
      <c r="S46" s="571"/>
      <c r="U46" s="135"/>
      <c r="V46" s="141"/>
      <c r="W46" s="141"/>
      <c r="X46" s="141"/>
      <c r="Y46" s="187"/>
    </row>
    <row r="47" spans="2:25" ht="21" customHeight="1" x14ac:dyDescent="0.2">
      <c r="B47" s="140"/>
      <c r="C47" s="134"/>
      <c r="D47" s="134"/>
      <c r="E47" s="134"/>
      <c r="F47" s="134"/>
      <c r="G47" s="134"/>
      <c r="H47" s="134"/>
      <c r="I47" s="134"/>
      <c r="J47" s="134"/>
      <c r="K47" s="134"/>
      <c r="L47" s="134"/>
      <c r="M47" s="134"/>
      <c r="N47" s="134"/>
      <c r="O47" s="134"/>
      <c r="U47" s="140"/>
      <c r="V47" s="145" t="s">
        <v>104</v>
      </c>
      <c r="W47" s="145" t="s">
        <v>99</v>
      </c>
      <c r="X47" s="145" t="s">
        <v>103</v>
      </c>
      <c r="Y47" s="187"/>
    </row>
    <row r="48" spans="2:25" x14ac:dyDescent="0.2">
      <c r="B48" s="140"/>
      <c r="C48" s="120" t="s">
        <v>230</v>
      </c>
      <c r="D48" s="134"/>
      <c r="E48" s="134"/>
      <c r="F48" s="134"/>
      <c r="G48" s="134"/>
      <c r="H48" s="134"/>
      <c r="I48" s="134"/>
      <c r="J48" s="134"/>
      <c r="K48" s="134"/>
      <c r="L48" s="134"/>
      <c r="M48" s="134"/>
      <c r="N48" s="134"/>
      <c r="O48" s="134"/>
      <c r="U48" s="215"/>
      <c r="V48" s="134" t="s">
        <v>42</v>
      </c>
      <c r="W48" s="134" t="s">
        <v>99</v>
      </c>
      <c r="X48" s="134" t="s">
        <v>42</v>
      </c>
      <c r="Y48" s="187"/>
    </row>
    <row r="49" spans="1:37" ht="9" customHeight="1" x14ac:dyDescent="0.2">
      <c r="B49" s="140"/>
      <c r="D49" s="134"/>
      <c r="E49" s="134"/>
      <c r="F49" s="134"/>
      <c r="G49" s="134"/>
      <c r="H49" s="134"/>
      <c r="I49" s="134"/>
      <c r="J49" s="134"/>
      <c r="K49" s="134"/>
      <c r="L49" s="134"/>
      <c r="M49" s="134"/>
      <c r="N49" s="134"/>
      <c r="O49" s="134"/>
      <c r="U49" s="135"/>
      <c r="V49" s="141"/>
      <c r="W49" s="141"/>
      <c r="X49" s="141"/>
      <c r="Y49" s="187"/>
      <c r="Z49" s="134"/>
      <c r="AA49" s="134"/>
      <c r="AB49" s="134"/>
    </row>
    <row r="50" spans="1:37" ht="37.5" customHeight="1" x14ac:dyDescent="0.2">
      <c r="B50" s="140"/>
      <c r="C50" s="512" t="s">
        <v>229</v>
      </c>
      <c r="D50" s="512"/>
      <c r="E50" s="512"/>
      <c r="F50" s="512"/>
      <c r="G50" s="512"/>
      <c r="H50" s="512"/>
      <c r="I50" s="512"/>
      <c r="J50" s="512"/>
      <c r="K50" s="512"/>
      <c r="L50" s="512"/>
      <c r="M50" s="512"/>
      <c r="N50" s="512"/>
      <c r="O50" s="512"/>
      <c r="P50" s="512"/>
      <c r="Q50" s="512"/>
      <c r="R50" s="512"/>
      <c r="S50" s="512"/>
      <c r="T50" s="513"/>
      <c r="U50" s="215"/>
      <c r="V50" s="134" t="s">
        <v>42</v>
      </c>
      <c r="W50" s="134" t="s">
        <v>99</v>
      </c>
      <c r="X50" s="134" t="s">
        <v>42</v>
      </c>
      <c r="Y50" s="187"/>
    </row>
    <row r="51" spans="1:37" ht="6" customHeight="1" x14ac:dyDescent="0.2">
      <c r="B51" s="129"/>
      <c r="C51" s="128"/>
      <c r="D51" s="128"/>
      <c r="E51" s="128"/>
      <c r="F51" s="128"/>
      <c r="G51" s="128"/>
      <c r="H51" s="128"/>
      <c r="I51" s="128"/>
      <c r="J51" s="128"/>
      <c r="K51" s="128"/>
      <c r="L51" s="128"/>
      <c r="M51" s="128"/>
      <c r="N51" s="128"/>
      <c r="O51" s="128"/>
      <c r="P51" s="128"/>
      <c r="Q51" s="128"/>
      <c r="R51" s="128"/>
      <c r="S51" s="128"/>
      <c r="T51" s="128"/>
      <c r="U51" s="129"/>
      <c r="V51" s="128"/>
      <c r="W51" s="128"/>
      <c r="X51" s="128"/>
      <c r="Y51" s="136"/>
    </row>
    <row r="52" spans="1:37" x14ac:dyDescent="0.2">
      <c r="A52" s="141"/>
      <c r="B52" s="120" t="s">
        <v>141</v>
      </c>
      <c r="E52" s="147"/>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row>
    <row r="53" spans="1:37" x14ac:dyDescent="0.2">
      <c r="A53" s="141"/>
      <c r="B53" s="120" t="s">
        <v>140</v>
      </c>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row>
    <row r="122" spans="3:7" x14ac:dyDescent="0.2">
      <c r="C122" s="128"/>
      <c r="D122" s="128"/>
      <c r="E122" s="128"/>
      <c r="F122" s="128"/>
      <c r="G122" s="128"/>
    </row>
    <row r="123" spans="3:7" x14ac:dyDescent="0.2">
      <c r="C123" s="148"/>
    </row>
  </sheetData>
  <mergeCells count="25">
    <mergeCell ref="C50:T50"/>
    <mergeCell ref="D36:M36"/>
    <mergeCell ref="D40:M40"/>
    <mergeCell ref="D45:F45"/>
    <mergeCell ref="G45:S45"/>
    <mergeCell ref="D46:F46"/>
    <mergeCell ref="G46:S46"/>
    <mergeCell ref="B4:Y4"/>
    <mergeCell ref="B6:F6"/>
    <mergeCell ref="G6:Y6"/>
    <mergeCell ref="B7:F7"/>
    <mergeCell ref="B8:F9"/>
    <mergeCell ref="E25:R25"/>
    <mergeCell ref="H8:Y8"/>
    <mergeCell ref="H9:Y9"/>
    <mergeCell ref="D44:F44"/>
    <mergeCell ref="G44:S44"/>
    <mergeCell ref="D15:K15"/>
    <mergeCell ref="L15:N15"/>
    <mergeCell ref="C19:T19"/>
    <mergeCell ref="E23:R23"/>
    <mergeCell ref="E24:R24"/>
    <mergeCell ref="C26:D26"/>
    <mergeCell ref="E26:T26"/>
    <mergeCell ref="D32:M32"/>
  </mergeCells>
  <phoneticPr fontId="31"/>
  <dataValidations count="1">
    <dataValidation type="list" allowBlank="1" showInputMessage="1" showErrorMessage="1" sqref="G7:G9 L7 Q7 V40 X40 V50 X50 V17 X17 X21 X19 V19 V21 X48 AB49 V48 Z49" xr:uid="{EF570F37-F291-4249-B9F6-11ED44FB078C}">
      <formula1>"□,■"</formula1>
    </dataValidation>
  </dataValidations>
  <pageMargins left="0.7" right="0.7" top="0.75" bottom="0.75" header="0.3" footer="0.3"/>
  <pageSetup paperSize="9" scale="92" orientation="portrait" r:id="rId1"/>
  <colBreaks count="1" manualBreakCount="1">
    <brk id="2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7FB56-ED74-4E45-A00E-B0543A02CE2D}">
  <sheetPr codeName="Sheet37">
    <tabColor rgb="FF0070C0"/>
  </sheetPr>
  <dimension ref="B2:AB123"/>
  <sheetViews>
    <sheetView zoomScaleNormal="100" workbookViewId="0"/>
  </sheetViews>
  <sheetFormatPr defaultColWidth="4" defaultRowHeight="13" x14ac:dyDescent="0.2"/>
  <cols>
    <col min="1" max="1" width="1.453125" style="120" customWidth="1"/>
    <col min="2" max="2" width="2.36328125" style="120" customWidth="1"/>
    <col min="3" max="3" width="1.08984375" style="120" customWidth="1"/>
    <col min="4" max="17" width="4" style="120"/>
    <col min="18" max="18" width="5.08984375" style="120" customWidth="1"/>
    <col min="19" max="19" width="8.08984375" style="120" customWidth="1"/>
    <col min="20"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5" x14ac:dyDescent="0.2">
      <c r="B2" s="120" t="s">
        <v>364</v>
      </c>
      <c r="C2" s="191"/>
      <c r="D2" s="191"/>
      <c r="E2" s="191"/>
      <c r="F2" s="191"/>
      <c r="G2" s="191"/>
      <c r="H2" s="191"/>
      <c r="I2" s="191"/>
      <c r="J2" s="191"/>
      <c r="K2" s="191"/>
      <c r="L2" s="191"/>
      <c r="M2" s="191"/>
      <c r="N2" s="191"/>
      <c r="O2" s="191"/>
      <c r="P2" s="191"/>
      <c r="Q2" s="191"/>
      <c r="R2" s="191"/>
      <c r="S2" s="191"/>
      <c r="T2" s="191"/>
      <c r="U2" s="191"/>
      <c r="V2" s="191"/>
      <c r="W2" s="191"/>
      <c r="X2" s="191"/>
      <c r="Y2" s="191"/>
    </row>
    <row r="4" spans="2:25" x14ac:dyDescent="0.2">
      <c r="B4" s="522" t="s">
        <v>278</v>
      </c>
      <c r="C4" s="522"/>
      <c r="D4" s="522"/>
      <c r="E4" s="522"/>
      <c r="F4" s="522"/>
      <c r="G4" s="522"/>
      <c r="H4" s="522"/>
      <c r="I4" s="522"/>
      <c r="J4" s="522"/>
      <c r="K4" s="522"/>
      <c r="L4" s="522"/>
      <c r="M4" s="522"/>
      <c r="N4" s="522"/>
      <c r="O4" s="522"/>
      <c r="P4" s="522"/>
      <c r="Q4" s="522"/>
      <c r="R4" s="522"/>
      <c r="S4" s="522"/>
      <c r="T4" s="522"/>
      <c r="U4" s="522"/>
      <c r="V4" s="522"/>
      <c r="W4" s="522"/>
      <c r="X4" s="522"/>
      <c r="Y4" s="522"/>
    </row>
    <row r="6" spans="2:25" ht="23.25" customHeight="1" x14ac:dyDescent="0.2">
      <c r="B6" s="495" t="s">
        <v>11</v>
      </c>
      <c r="C6" s="495"/>
      <c r="D6" s="495"/>
      <c r="E6" s="495"/>
      <c r="F6" s="495"/>
      <c r="G6" s="502"/>
      <c r="H6" s="503"/>
      <c r="I6" s="503"/>
      <c r="J6" s="503"/>
      <c r="K6" s="503"/>
      <c r="L6" s="503"/>
      <c r="M6" s="503"/>
      <c r="N6" s="503"/>
      <c r="O6" s="503"/>
      <c r="P6" s="503"/>
      <c r="Q6" s="503"/>
      <c r="R6" s="503"/>
      <c r="S6" s="503"/>
      <c r="T6" s="503"/>
      <c r="U6" s="503"/>
      <c r="V6" s="503"/>
      <c r="W6" s="503"/>
      <c r="X6" s="503"/>
      <c r="Y6" s="553"/>
    </row>
    <row r="7" spans="2:25" ht="23.25" customHeight="1" x14ac:dyDescent="0.2">
      <c r="B7" s="495" t="s">
        <v>138</v>
      </c>
      <c r="C7" s="495"/>
      <c r="D7" s="495"/>
      <c r="E7" s="495"/>
      <c r="F7" s="495"/>
      <c r="G7" s="137" t="s">
        <v>42</v>
      </c>
      <c r="H7" s="172" t="s">
        <v>124</v>
      </c>
      <c r="I7" s="172"/>
      <c r="J7" s="172"/>
      <c r="K7" s="172"/>
      <c r="L7" s="137" t="s">
        <v>42</v>
      </c>
      <c r="M7" s="172" t="s">
        <v>123</v>
      </c>
      <c r="N7" s="172"/>
      <c r="O7" s="172"/>
      <c r="P7" s="172"/>
      <c r="Q7" s="137" t="s">
        <v>42</v>
      </c>
      <c r="R7" s="172" t="s">
        <v>122</v>
      </c>
      <c r="S7" s="172"/>
      <c r="T7" s="172"/>
      <c r="U7" s="172"/>
      <c r="V7" s="172"/>
      <c r="W7" s="155"/>
      <c r="X7" s="155"/>
      <c r="Y7" s="142"/>
    </row>
    <row r="8" spans="2:25" ht="20.149999999999999" customHeight="1" x14ac:dyDescent="0.2">
      <c r="B8" s="565" t="s">
        <v>139</v>
      </c>
      <c r="C8" s="566"/>
      <c r="D8" s="566"/>
      <c r="E8" s="566"/>
      <c r="F8" s="567"/>
      <c r="G8" s="168" t="s">
        <v>42</v>
      </c>
      <c r="H8" s="505" t="s">
        <v>277</v>
      </c>
      <c r="I8" s="505"/>
      <c r="J8" s="505"/>
      <c r="K8" s="505"/>
      <c r="L8" s="505"/>
      <c r="M8" s="505"/>
      <c r="N8" s="505"/>
      <c r="O8" s="505"/>
      <c r="P8" s="505"/>
      <c r="Q8" s="505"/>
      <c r="R8" s="505"/>
      <c r="S8" s="505"/>
      <c r="T8" s="505"/>
      <c r="U8" s="505"/>
      <c r="V8" s="505"/>
      <c r="W8" s="505"/>
      <c r="X8" s="505"/>
      <c r="Y8" s="506"/>
    </row>
    <row r="9" spans="2:25" ht="20.149999999999999" customHeight="1" x14ac:dyDescent="0.2">
      <c r="B9" s="568"/>
      <c r="C9" s="522"/>
      <c r="D9" s="522"/>
      <c r="E9" s="522"/>
      <c r="F9" s="569"/>
      <c r="G9" s="186" t="s">
        <v>42</v>
      </c>
      <c r="H9" s="555" t="s">
        <v>276</v>
      </c>
      <c r="I9" s="555"/>
      <c r="J9" s="555"/>
      <c r="K9" s="555"/>
      <c r="L9" s="555"/>
      <c r="M9" s="555"/>
      <c r="N9" s="555"/>
      <c r="O9" s="555"/>
      <c r="P9" s="555"/>
      <c r="Q9" s="555"/>
      <c r="R9" s="555"/>
      <c r="S9" s="555"/>
      <c r="T9" s="555"/>
      <c r="U9" s="555"/>
      <c r="V9" s="555"/>
      <c r="W9" s="555"/>
      <c r="X9" s="555"/>
      <c r="Y9" s="556"/>
    </row>
    <row r="10" spans="2:25" ht="20.149999999999999" customHeight="1" x14ac:dyDescent="0.2">
      <c r="B10" s="497"/>
      <c r="C10" s="501"/>
      <c r="D10" s="501"/>
      <c r="E10" s="501"/>
      <c r="F10" s="577"/>
      <c r="G10" s="153" t="s">
        <v>42</v>
      </c>
      <c r="H10" s="508" t="s">
        <v>275</v>
      </c>
      <c r="I10" s="508"/>
      <c r="J10" s="508"/>
      <c r="K10" s="508"/>
      <c r="L10" s="508"/>
      <c r="M10" s="508"/>
      <c r="N10" s="508"/>
      <c r="O10" s="508"/>
      <c r="P10" s="508"/>
      <c r="Q10" s="508"/>
      <c r="R10" s="508"/>
      <c r="S10" s="508"/>
      <c r="T10" s="508"/>
      <c r="U10" s="508"/>
      <c r="V10" s="508"/>
      <c r="W10" s="508"/>
      <c r="X10" s="508"/>
      <c r="Y10" s="509"/>
    </row>
    <row r="11" spans="2:25" ht="10.5" customHeight="1" x14ac:dyDescent="0.2">
      <c r="B11" s="134"/>
      <c r="C11" s="134"/>
      <c r="D11" s="134"/>
      <c r="E11" s="134"/>
      <c r="F11" s="134"/>
      <c r="G11" s="141"/>
      <c r="I11" s="159"/>
      <c r="J11" s="159"/>
      <c r="K11" s="159"/>
      <c r="L11" s="159"/>
      <c r="M11" s="159"/>
      <c r="N11" s="159"/>
      <c r="O11" s="159"/>
      <c r="P11" s="159"/>
      <c r="Q11" s="159"/>
      <c r="R11" s="159"/>
      <c r="S11" s="159"/>
      <c r="T11" s="159"/>
      <c r="U11" s="159"/>
      <c r="V11" s="159"/>
      <c r="W11" s="159"/>
      <c r="X11" s="159"/>
      <c r="Y11" s="159"/>
    </row>
    <row r="12" spans="2:25" ht="15.75" customHeight="1" x14ac:dyDescent="0.2">
      <c r="B12" s="149"/>
      <c r="C12" s="150"/>
      <c r="D12" s="150"/>
      <c r="E12" s="150"/>
      <c r="F12" s="150"/>
      <c r="G12" s="147"/>
      <c r="H12" s="148"/>
      <c r="I12" s="163"/>
      <c r="J12" s="163"/>
      <c r="K12" s="163"/>
      <c r="L12" s="163"/>
      <c r="M12" s="163"/>
      <c r="N12" s="163"/>
      <c r="O12" s="163"/>
      <c r="P12" s="163"/>
      <c r="Q12" s="163"/>
      <c r="R12" s="163"/>
      <c r="S12" s="163"/>
      <c r="T12" s="162"/>
      <c r="U12" s="149"/>
      <c r="V12" s="160"/>
      <c r="W12" s="160"/>
      <c r="X12" s="160"/>
      <c r="Y12" s="169"/>
    </row>
    <row r="13" spans="2:25" ht="15.75" customHeight="1" x14ac:dyDescent="0.2">
      <c r="B13" s="140" t="s">
        <v>274</v>
      </c>
      <c r="C13" s="134"/>
      <c r="D13" s="134"/>
      <c r="E13" s="134"/>
      <c r="F13" s="134"/>
      <c r="G13" s="141"/>
      <c r="I13" s="159"/>
      <c r="J13" s="159"/>
      <c r="K13" s="159"/>
      <c r="L13" s="159"/>
      <c r="M13" s="159"/>
      <c r="N13" s="159"/>
      <c r="O13" s="159"/>
      <c r="P13" s="159"/>
      <c r="Q13" s="159"/>
      <c r="R13" s="159"/>
      <c r="S13" s="159"/>
      <c r="T13" s="159"/>
      <c r="U13" s="140"/>
      <c r="V13" s="145" t="s">
        <v>104</v>
      </c>
      <c r="W13" s="145" t="s">
        <v>99</v>
      </c>
      <c r="X13" s="145" t="s">
        <v>103</v>
      </c>
      <c r="Y13" s="187"/>
    </row>
    <row r="14" spans="2:25" ht="9.75" customHeight="1" x14ac:dyDescent="0.2">
      <c r="B14" s="140"/>
      <c r="C14" s="134"/>
      <c r="D14" s="134"/>
      <c r="E14" s="134"/>
      <c r="F14" s="134"/>
      <c r="G14" s="141"/>
      <c r="I14" s="159"/>
      <c r="J14" s="159"/>
      <c r="K14" s="159"/>
      <c r="L14" s="159"/>
      <c r="M14" s="159"/>
      <c r="N14" s="159"/>
      <c r="O14" s="159"/>
      <c r="P14" s="159"/>
      <c r="Q14" s="159"/>
      <c r="R14" s="159"/>
      <c r="S14" s="159"/>
      <c r="T14" s="159"/>
      <c r="U14" s="140"/>
      <c r="V14" s="145"/>
      <c r="W14" s="145"/>
      <c r="X14" s="145"/>
      <c r="Y14" s="187"/>
    </row>
    <row r="15" spans="2:25" ht="15.75" customHeight="1" x14ac:dyDescent="0.2">
      <c r="B15" s="140"/>
      <c r="C15" s="120" t="s">
        <v>273</v>
      </c>
      <c r="D15" s="134"/>
      <c r="E15" s="134"/>
      <c r="F15" s="134"/>
      <c r="G15" s="141"/>
      <c r="I15" s="159"/>
      <c r="J15" s="159"/>
      <c r="K15" s="159"/>
      <c r="L15" s="159"/>
      <c r="M15" s="159"/>
      <c r="N15" s="159"/>
      <c r="O15" s="159"/>
      <c r="P15" s="159"/>
      <c r="Q15" s="159"/>
      <c r="R15" s="159"/>
      <c r="S15" s="159"/>
      <c r="T15" s="159"/>
      <c r="U15" s="140"/>
      <c r="Y15" s="187"/>
    </row>
    <row r="16" spans="2:25" ht="31.5" customHeight="1" x14ac:dyDescent="0.2">
      <c r="B16" s="140"/>
      <c r="C16" s="539" t="s">
        <v>272</v>
      </c>
      <c r="D16" s="539"/>
      <c r="E16" s="539"/>
      <c r="F16" s="582"/>
      <c r="G16" s="168" t="s">
        <v>102</v>
      </c>
      <c r="H16" s="505" t="s">
        <v>271</v>
      </c>
      <c r="I16" s="505"/>
      <c r="J16" s="505"/>
      <c r="K16" s="505"/>
      <c r="L16" s="505"/>
      <c r="M16" s="505"/>
      <c r="N16" s="505"/>
      <c r="O16" s="505"/>
      <c r="P16" s="505"/>
      <c r="Q16" s="505"/>
      <c r="R16" s="505"/>
      <c r="S16" s="506"/>
      <c r="T16" s="141"/>
      <c r="U16" s="140"/>
      <c r="V16" s="134" t="s">
        <v>42</v>
      </c>
      <c r="W16" s="134" t="s">
        <v>99</v>
      </c>
      <c r="X16" s="134" t="s">
        <v>42</v>
      </c>
      <c r="Y16" s="133"/>
    </row>
    <row r="17" spans="2:25" ht="32.25" customHeight="1" x14ac:dyDescent="0.2">
      <c r="B17" s="135"/>
      <c r="C17" s="539"/>
      <c r="D17" s="539"/>
      <c r="E17" s="539"/>
      <c r="F17" s="582"/>
      <c r="G17" s="132" t="s">
        <v>101</v>
      </c>
      <c r="H17" s="514" t="s">
        <v>270</v>
      </c>
      <c r="I17" s="514"/>
      <c r="J17" s="514"/>
      <c r="K17" s="514"/>
      <c r="L17" s="514"/>
      <c r="M17" s="514"/>
      <c r="N17" s="514"/>
      <c r="O17" s="514"/>
      <c r="P17" s="514"/>
      <c r="Q17" s="514"/>
      <c r="R17" s="514"/>
      <c r="S17" s="515"/>
      <c r="T17" s="184"/>
      <c r="U17" s="140"/>
      <c r="V17" s="134" t="s">
        <v>42</v>
      </c>
      <c r="W17" s="134" t="s">
        <v>99</v>
      </c>
      <c r="X17" s="134" t="s">
        <v>42</v>
      </c>
      <c r="Y17" s="185"/>
    </row>
    <row r="18" spans="2:25" ht="5.25" customHeight="1" x14ac:dyDescent="0.2">
      <c r="B18" s="135"/>
      <c r="C18" s="141"/>
      <c r="D18" s="141"/>
      <c r="E18" s="141"/>
      <c r="F18" s="141"/>
      <c r="U18" s="140"/>
      <c r="Y18" s="187"/>
    </row>
    <row r="19" spans="2:25" ht="17.25" customHeight="1" x14ac:dyDescent="0.2">
      <c r="B19" s="135"/>
      <c r="C19" s="141" t="s">
        <v>269</v>
      </c>
      <c r="D19" s="141"/>
      <c r="E19" s="141"/>
      <c r="F19" s="141"/>
      <c r="U19" s="140"/>
      <c r="Y19" s="187"/>
    </row>
    <row r="20" spans="2:25" ht="32.25" customHeight="1" x14ac:dyDescent="0.2">
      <c r="B20" s="135"/>
      <c r="C20" s="539" t="s">
        <v>262</v>
      </c>
      <c r="D20" s="495"/>
      <c r="E20" s="495"/>
      <c r="F20" s="496"/>
      <c r="G20" s="168" t="s">
        <v>102</v>
      </c>
      <c r="H20" s="510" t="s">
        <v>268</v>
      </c>
      <c r="I20" s="510"/>
      <c r="J20" s="510"/>
      <c r="K20" s="510"/>
      <c r="L20" s="510"/>
      <c r="M20" s="510"/>
      <c r="N20" s="510"/>
      <c r="O20" s="510"/>
      <c r="P20" s="510"/>
      <c r="Q20" s="510"/>
      <c r="R20" s="510"/>
      <c r="S20" s="511"/>
      <c r="U20" s="140"/>
      <c r="V20" s="134" t="s">
        <v>42</v>
      </c>
      <c r="W20" s="134" t="s">
        <v>99</v>
      </c>
      <c r="X20" s="134" t="s">
        <v>42</v>
      </c>
      <c r="Y20" s="133"/>
    </row>
    <row r="21" spans="2:25" ht="31.5" customHeight="1" x14ac:dyDescent="0.2">
      <c r="B21" s="135"/>
      <c r="C21" s="495"/>
      <c r="D21" s="495"/>
      <c r="E21" s="495"/>
      <c r="F21" s="496"/>
      <c r="G21" s="153" t="s">
        <v>101</v>
      </c>
      <c r="H21" s="514" t="s">
        <v>267</v>
      </c>
      <c r="I21" s="514"/>
      <c r="J21" s="514"/>
      <c r="K21" s="514"/>
      <c r="L21" s="514"/>
      <c r="M21" s="514"/>
      <c r="N21" s="514"/>
      <c r="O21" s="514"/>
      <c r="P21" s="514"/>
      <c r="Q21" s="514"/>
      <c r="R21" s="514"/>
      <c r="S21" s="515"/>
      <c r="U21" s="140"/>
      <c r="V21" s="134" t="s">
        <v>42</v>
      </c>
      <c r="W21" s="134" t="s">
        <v>99</v>
      </c>
      <c r="X21" s="134" t="s">
        <v>42</v>
      </c>
      <c r="Y21" s="133"/>
    </row>
    <row r="22" spans="2:25" ht="4.5" customHeight="1" x14ac:dyDescent="0.2">
      <c r="B22" s="135"/>
      <c r="C22" s="141"/>
      <c r="D22" s="141"/>
      <c r="E22" s="141"/>
      <c r="F22" s="141"/>
      <c r="U22" s="140"/>
      <c r="Y22" s="187"/>
    </row>
    <row r="23" spans="2:25" ht="17.25" customHeight="1" x14ac:dyDescent="0.2">
      <c r="B23" s="135"/>
      <c r="C23" s="141" t="s">
        <v>266</v>
      </c>
      <c r="D23" s="141"/>
      <c r="E23" s="141"/>
      <c r="F23" s="141"/>
      <c r="U23" s="140"/>
      <c r="Y23" s="187"/>
    </row>
    <row r="24" spans="2:25" ht="31.5" customHeight="1" x14ac:dyDescent="0.2">
      <c r="B24" s="135"/>
      <c r="C24" s="539" t="s">
        <v>262</v>
      </c>
      <c r="D24" s="495"/>
      <c r="E24" s="495"/>
      <c r="F24" s="496"/>
      <c r="G24" s="168" t="s">
        <v>102</v>
      </c>
      <c r="H24" s="510" t="s">
        <v>265</v>
      </c>
      <c r="I24" s="510"/>
      <c r="J24" s="510"/>
      <c r="K24" s="510"/>
      <c r="L24" s="510"/>
      <c r="M24" s="510"/>
      <c r="N24" s="510"/>
      <c r="O24" s="510"/>
      <c r="P24" s="510"/>
      <c r="Q24" s="510"/>
      <c r="R24" s="510"/>
      <c r="S24" s="511"/>
      <c r="U24" s="140"/>
      <c r="V24" s="134" t="s">
        <v>42</v>
      </c>
      <c r="W24" s="134" t="s">
        <v>99</v>
      </c>
      <c r="X24" s="134" t="s">
        <v>42</v>
      </c>
      <c r="Y24" s="133"/>
    </row>
    <row r="25" spans="2:25" ht="44.25" customHeight="1" x14ac:dyDescent="0.2">
      <c r="B25" s="135"/>
      <c r="C25" s="495"/>
      <c r="D25" s="495"/>
      <c r="E25" s="495"/>
      <c r="F25" s="496"/>
      <c r="G25" s="153" t="s">
        <v>101</v>
      </c>
      <c r="H25" s="514" t="s">
        <v>264</v>
      </c>
      <c r="I25" s="514"/>
      <c r="J25" s="514"/>
      <c r="K25" s="514"/>
      <c r="L25" s="514"/>
      <c r="M25" s="514"/>
      <c r="N25" s="514"/>
      <c r="O25" s="514"/>
      <c r="P25" s="514"/>
      <c r="Q25" s="514"/>
      <c r="R25" s="514"/>
      <c r="S25" s="515"/>
      <c r="U25" s="140"/>
      <c r="V25" s="134" t="s">
        <v>42</v>
      </c>
      <c r="W25" s="134" t="s">
        <v>99</v>
      </c>
      <c r="X25" s="134" t="s">
        <v>42</v>
      </c>
      <c r="Y25" s="133"/>
    </row>
    <row r="26" spans="2:25" ht="6.75" customHeight="1" x14ac:dyDescent="0.2">
      <c r="B26" s="135"/>
      <c r="C26" s="141"/>
      <c r="D26" s="141"/>
      <c r="E26" s="141"/>
      <c r="F26" s="141"/>
      <c r="G26" s="217"/>
      <c r="U26" s="140"/>
      <c r="Y26" s="187"/>
    </row>
    <row r="27" spans="2:25" ht="18" customHeight="1" x14ac:dyDescent="0.2">
      <c r="B27" s="135"/>
      <c r="C27" s="141" t="s">
        <v>263</v>
      </c>
      <c r="E27" s="141"/>
      <c r="F27" s="141"/>
      <c r="U27" s="140"/>
      <c r="Y27" s="187"/>
    </row>
    <row r="28" spans="2:25" ht="31.5" customHeight="1" x14ac:dyDescent="0.2">
      <c r="B28" s="135"/>
      <c r="C28" s="539" t="s">
        <v>262</v>
      </c>
      <c r="D28" s="495"/>
      <c r="E28" s="495"/>
      <c r="F28" s="496"/>
      <c r="G28" s="168" t="s">
        <v>102</v>
      </c>
      <c r="H28" s="510" t="s">
        <v>261</v>
      </c>
      <c r="I28" s="510"/>
      <c r="J28" s="510"/>
      <c r="K28" s="510"/>
      <c r="L28" s="510"/>
      <c r="M28" s="510"/>
      <c r="N28" s="510"/>
      <c r="O28" s="510"/>
      <c r="P28" s="510"/>
      <c r="Q28" s="510"/>
      <c r="R28" s="510"/>
      <c r="S28" s="511"/>
      <c r="U28" s="140"/>
      <c r="V28" s="134" t="s">
        <v>42</v>
      </c>
      <c r="W28" s="134" t="s">
        <v>99</v>
      </c>
      <c r="X28" s="134" t="s">
        <v>42</v>
      </c>
      <c r="Y28" s="133"/>
    </row>
    <row r="29" spans="2:25" ht="29.25" customHeight="1" x14ac:dyDescent="0.2">
      <c r="B29" s="135"/>
      <c r="C29" s="495"/>
      <c r="D29" s="495"/>
      <c r="E29" s="495"/>
      <c r="F29" s="496"/>
      <c r="G29" s="153" t="s">
        <v>101</v>
      </c>
      <c r="H29" s="508" t="s">
        <v>260</v>
      </c>
      <c r="I29" s="508"/>
      <c r="J29" s="508"/>
      <c r="K29" s="508"/>
      <c r="L29" s="508"/>
      <c r="M29" s="508"/>
      <c r="N29" s="508"/>
      <c r="O29" s="508"/>
      <c r="P29" s="508"/>
      <c r="Q29" s="508"/>
      <c r="R29" s="508"/>
      <c r="S29" s="509"/>
      <c r="U29" s="140"/>
      <c r="V29" s="134" t="s">
        <v>42</v>
      </c>
      <c r="W29" s="134" t="s">
        <v>99</v>
      </c>
      <c r="X29" s="134" t="s">
        <v>42</v>
      </c>
      <c r="Y29" s="133"/>
    </row>
    <row r="30" spans="2:25" ht="6.75" customHeight="1" x14ac:dyDescent="0.2">
      <c r="B30" s="135"/>
      <c r="C30" s="134"/>
      <c r="D30" s="134"/>
      <c r="E30" s="134"/>
      <c r="F30" s="134"/>
      <c r="U30" s="140"/>
      <c r="V30" s="181"/>
      <c r="W30" s="134"/>
      <c r="X30" s="181"/>
      <c r="Y30" s="133"/>
    </row>
    <row r="31" spans="2:25" ht="29.25" customHeight="1" x14ac:dyDescent="0.2">
      <c r="B31" s="135"/>
      <c r="C31" s="578" t="s">
        <v>259</v>
      </c>
      <c r="D31" s="578"/>
      <c r="E31" s="516" t="s">
        <v>258</v>
      </c>
      <c r="F31" s="516"/>
      <c r="G31" s="516"/>
      <c r="H31" s="516"/>
      <c r="I31" s="516"/>
      <c r="J31" s="516"/>
      <c r="K31" s="516"/>
      <c r="L31" s="516"/>
      <c r="M31" s="516"/>
      <c r="N31" s="516"/>
      <c r="O31" s="516"/>
      <c r="P31" s="516"/>
      <c r="Q31" s="516"/>
      <c r="R31" s="516"/>
      <c r="S31" s="516"/>
      <c r="T31" s="517"/>
      <c r="U31" s="140"/>
      <c r="Y31" s="187"/>
    </row>
    <row r="32" spans="2:25" ht="19.5" customHeight="1" x14ac:dyDescent="0.2">
      <c r="B32" s="182"/>
      <c r="C32" s="579" t="s">
        <v>257</v>
      </c>
      <c r="D32" s="579"/>
      <c r="E32" s="580" t="s">
        <v>256</v>
      </c>
      <c r="F32" s="580"/>
      <c r="G32" s="580"/>
      <c r="H32" s="580"/>
      <c r="I32" s="580"/>
      <c r="J32" s="580"/>
      <c r="K32" s="580"/>
      <c r="L32" s="580"/>
      <c r="M32" s="580"/>
      <c r="N32" s="580"/>
      <c r="O32" s="580"/>
      <c r="P32" s="580"/>
      <c r="Q32" s="580"/>
      <c r="R32" s="580"/>
      <c r="S32" s="580"/>
      <c r="T32" s="581"/>
      <c r="U32" s="129"/>
      <c r="V32" s="200"/>
      <c r="W32" s="152"/>
      <c r="X32" s="200"/>
      <c r="Y32" s="126"/>
    </row>
    <row r="33" spans="2:28" ht="15" customHeight="1" x14ac:dyDescent="0.2">
      <c r="B33" s="120" t="s">
        <v>141</v>
      </c>
    </row>
    <row r="34" spans="2:28" ht="15" customHeight="1" x14ac:dyDescent="0.2">
      <c r="B34" s="120" t="s">
        <v>140</v>
      </c>
      <c r="K34" s="191"/>
      <c r="L34" s="191"/>
      <c r="M34" s="191"/>
      <c r="N34" s="191"/>
      <c r="O34" s="191"/>
      <c r="P34" s="191"/>
      <c r="Q34" s="191"/>
      <c r="R34" s="191"/>
      <c r="S34" s="191"/>
      <c r="T34" s="191"/>
      <c r="U34" s="191"/>
      <c r="V34" s="191"/>
      <c r="W34" s="191"/>
      <c r="X34" s="191"/>
      <c r="Y34" s="191"/>
      <c r="Z34" s="191"/>
      <c r="AA34" s="191"/>
      <c r="AB34" s="191"/>
    </row>
    <row r="35" spans="2:28" ht="15" customHeight="1" x14ac:dyDescent="0.2"/>
    <row r="36" spans="2:28" ht="4.5" customHeight="1" x14ac:dyDescent="0.2"/>
    <row r="122" spans="3:7" x14ac:dyDescent="0.2">
      <c r="C122" s="128"/>
      <c r="D122" s="128"/>
      <c r="E122" s="128"/>
      <c r="F122" s="128"/>
      <c r="G122" s="128"/>
    </row>
    <row r="123" spans="3:7" x14ac:dyDescent="0.2">
      <c r="C123" s="148"/>
    </row>
  </sheetData>
  <mergeCells count="24">
    <mergeCell ref="B4:Y4"/>
    <mergeCell ref="B6:F6"/>
    <mergeCell ref="G6:Y6"/>
    <mergeCell ref="B7:F7"/>
    <mergeCell ref="B8:F10"/>
    <mergeCell ref="H8:Y8"/>
    <mergeCell ref="H9:Y9"/>
    <mergeCell ref="H10:Y10"/>
    <mergeCell ref="C16:F17"/>
    <mergeCell ref="H16:S16"/>
    <mergeCell ref="H17:S17"/>
    <mergeCell ref="C20:F21"/>
    <mergeCell ref="H20:S20"/>
    <mergeCell ref="H21:S21"/>
    <mergeCell ref="C31:D31"/>
    <mergeCell ref="E31:T31"/>
    <mergeCell ref="C32:D32"/>
    <mergeCell ref="E32:T32"/>
    <mergeCell ref="C24:F25"/>
    <mergeCell ref="H24:S24"/>
    <mergeCell ref="H25:S25"/>
    <mergeCell ref="C28:F29"/>
    <mergeCell ref="H28:S28"/>
    <mergeCell ref="H29:S29"/>
  </mergeCells>
  <phoneticPr fontId="31"/>
  <dataValidations count="1">
    <dataValidation type="list" allowBlank="1" showInputMessage="1" showErrorMessage="1" sqref="V16:V17 X16:X17 V28:V29 X28:X29 V24:V25 X24:X25 V20:V21 X20:X21 G7:G10 L7 Q7" xr:uid="{4A86C7E3-E53B-4EAC-BCAD-D1798660E6E5}">
      <formula1>"□,■"</formula1>
    </dataValidation>
  </dataValidations>
  <pageMargins left="0.7" right="0.7" top="0.75" bottom="0.75" header="0.3" footer="0.3"/>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A5A4F-ABED-4F8E-B08A-E553394CD204}">
  <sheetPr codeName="Sheet38">
    <tabColor rgb="FF0070C0"/>
  </sheetPr>
  <dimension ref="B2:AB123"/>
  <sheetViews>
    <sheetView zoomScaleNormal="100" workbookViewId="0"/>
  </sheetViews>
  <sheetFormatPr defaultColWidth="4" defaultRowHeight="13" x14ac:dyDescent="0.2"/>
  <cols>
    <col min="1" max="1" width="1.453125" style="120" customWidth="1"/>
    <col min="2" max="2" width="2.36328125" style="120" customWidth="1"/>
    <col min="3" max="3" width="1.08984375" style="120" customWidth="1"/>
    <col min="4" max="17" width="4" style="120"/>
    <col min="18" max="18" width="5.08984375" style="120" customWidth="1"/>
    <col min="19" max="19" width="8.08984375" style="120" customWidth="1"/>
    <col min="20"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365</v>
      </c>
      <c r="C2" s="191"/>
      <c r="D2" s="191"/>
      <c r="E2" s="191"/>
      <c r="F2" s="191"/>
      <c r="G2" s="191"/>
      <c r="H2" s="191"/>
      <c r="I2" s="191"/>
      <c r="J2" s="191"/>
      <c r="K2" s="191"/>
      <c r="L2" s="191"/>
      <c r="M2" s="191"/>
      <c r="N2" s="191"/>
      <c r="O2" s="191"/>
      <c r="P2" s="191"/>
      <c r="Q2" s="191"/>
      <c r="R2" s="191"/>
      <c r="S2" s="191"/>
      <c r="T2" s="191"/>
      <c r="U2" s="191"/>
      <c r="V2" s="191"/>
      <c r="W2" s="191"/>
      <c r="X2" s="191"/>
      <c r="Y2" s="191"/>
    </row>
    <row r="4" spans="2:28" x14ac:dyDescent="0.2">
      <c r="B4" s="522" t="s">
        <v>292</v>
      </c>
      <c r="C4" s="522"/>
      <c r="D4" s="522"/>
      <c r="E4" s="522"/>
      <c r="F4" s="522"/>
      <c r="G4" s="522"/>
      <c r="H4" s="522"/>
      <c r="I4" s="522"/>
      <c r="J4" s="522"/>
      <c r="K4" s="522"/>
      <c r="L4" s="522"/>
      <c r="M4" s="522"/>
      <c r="N4" s="522"/>
      <c r="O4" s="522"/>
      <c r="P4" s="522"/>
      <c r="Q4" s="522"/>
      <c r="R4" s="522"/>
      <c r="S4" s="522"/>
      <c r="T4" s="522"/>
      <c r="U4" s="522"/>
      <c r="V4" s="522"/>
      <c r="W4" s="522"/>
      <c r="X4" s="522"/>
      <c r="Y4" s="522"/>
    </row>
    <row r="6" spans="2:28" ht="23.25" customHeight="1" x14ac:dyDescent="0.2">
      <c r="B6" s="495" t="s">
        <v>11</v>
      </c>
      <c r="C6" s="495"/>
      <c r="D6" s="495"/>
      <c r="E6" s="495"/>
      <c r="F6" s="495"/>
      <c r="G6" s="502"/>
      <c r="H6" s="503"/>
      <c r="I6" s="503"/>
      <c r="J6" s="503"/>
      <c r="K6" s="503"/>
      <c r="L6" s="503"/>
      <c r="M6" s="503"/>
      <c r="N6" s="503"/>
      <c r="O6" s="503"/>
      <c r="P6" s="503"/>
      <c r="Q6" s="503"/>
      <c r="R6" s="503"/>
      <c r="S6" s="503"/>
      <c r="T6" s="503"/>
      <c r="U6" s="503"/>
      <c r="V6" s="503"/>
      <c r="W6" s="503"/>
      <c r="X6" s="503"/>
      <c r="Y6" s="553"/>
    </row>
    <row r="7" spans="2:28" ht="23.25" customHeight="1" x14ac:dyDescent="0.2">
      <c r="B7" s="495" t="s">
        <v>138</v>
      </c>
      <c r="C7" s="495"/>
      <c r="D7" s="495"/>
      <c r="E7" s="495"/>
      <c r="F7" s="495"/>
      <c r="G7" s="137" t="s">
        <v>42</v>
      </c>
      <c r="H7" s="172" t="s">
        <v>124</v>
      </c>
      <c r="I7" s="172"/>
      <c r="J7" s="172"/>
      <c r="K7" s="172"/>
      <c r="L7" s="137" t="s">
        <v>42</v>
      </c>
      <c r="M7" s="172" t="s">
        <v>123</v>
      </c>
      <c r="N7" s="172"/>
      <c r="O7" s="172"/>
      <c r="P7" s="172"/>
      <c r="Q7" s="137" t="s">
        <v>42</v>
      </c>
      <c r="R7" s="172" t="s">
        <v>122</v>
      </c>
      <c r="S7" s="172"/>
      <c r="T7" s="172"/>
      <c r="U7" s="172"/>
      <c r="V7" s="172"/>
      <c r="W7" s="155"/>
      <c r="X7" s="155"/>
      <c r="Y7" s="142"/>
    </row>
    <row r="8" spans="2:28" ht="9.75" customHeight="1" x14ac:dyDescent="0.2">
      <c r="B8" s="134"/>
      <c r="C8" s="134"/>
      <c r="D8" s="134"/>
      <c r="E8" s="134"/>
      <c r="F8" s="134"/>
      <c r="G8" s="141"/>
      <c r="I8" s="159"/>
      <c r="J8" s="159"/>
      <c r="K8" s="159"/>
      <c r="L8" s="159"/>
      <c r="M8" s="159"/>
      <c r="N8" s="159"/>
      <c r="O8" s="159"/>
      <c r="P8" s="159"/>
      <c r="Q8" s="159"/>
      <c r="R8" s="159"/>
      <c r="S8" s="159"/>
      <c r="T8" s="159"/>
      <c r="U8" s="159"/>
      <c r="V8" s="159"/>
      <c r="W8" s="159"/>
      <c r="X8" s="159"/>
      <c r="Y8" s="159"/>
    </row>
    <row r="9" spans="2:28" ht="16.5" customHeight="1" x14ac:dyDescent="0.2">
      <c r="B9" s="149"/>
      <c r="C9" s="148"/>
      <c r="D9" s="150"/>
      <c r="E9" s="148"/>
      <c r="F9" s="148"/>
      <c r="G9" s="148"/>
      <c r="H9" s="148"/>
      <c r="I9" s="148"/>
      <c r="J9" s="148"/>
      <c r="K9" s="148"/>
      <c r="L9" s="148"/>
      <c r="M9" s="148"/>
      <c r="N9" s="148"/>
      <c r="O9" s="148"/>
      <c r="P9" s="148"/>
      <c r="Q9" s="148"/>
      <c r="R9" s="148"/>
      <c r="S9" s="148"/>
      <c r="T9" s="169"/>
      <c r="U9" s="148"/>
      <c r="V9" s="148"/>
      <c r="W9" s="148"/>
      <c r="X9" s="148"/>
      <c r="Y9" s="169"/>
      <c r="Z9" s="191"/>
      <c r="AA9" s="191"/>
      <c r="AB9" s="191"/>
    </row>
    <row r="10" spans="2:28" ht="20.149999999999999" customHeight="1" x14ac:dyDescent="0.2">
      <c r="B10" s="140" t="s">
        <v>291</v>
      </c>
      <c r="D10" s="134"/>
      <c r="T10" s="187"/>
      <c r="V10" s="145" t="s">
        <v>104</v>
      </c>
      <c r="W10" s="145" t="s">
        <v>99</v>
      </c>
      <c r="X10" s="145" t="s">
        <v>103</v>
      </c>
      <c r="Y10" s="187"/>
      <c r="Z10" s="191"/>
      <c r="AA10" s="191"/>
      <c r="AB10" s="191"/>
    </row>
    <row r="11" spans="2:28" ht="10.5" customHeight="1" x14ac:dyDescent="0.2">
      <c r="B11" s="140"/>
      <c r="D11" s="134"/>
      <c r="T11" s="187"/>
      <c r="Y11" s="187"/>
      <c r="Z11" s="191"/>
      <c r="AA11" s="191"/>
      <c r="AB11" s="191"/>
    </row>
    <row r="12" spans="2:28" ht="21" customHeight="1" x14ac:dyDescent="0.2">
      <c r="B12" s="140"/>
      <c r="D12" s="134" t="s">
        <v>102</v>
      </c>
      <c r="E12" s="555" t="s">
        <v>158</v>
      </c>
      <c r="F12" s="555"/>
      <c r="G12" s="555"/>
      <c r="H12" s="555"/>
      <c r="I12" s="555"/>
      <c r="J12" s="555"/>
      <c r="K12" s="555"/>
      <c r="L12" s="555"/>
      <c r="M12" s="555"/>
      <c r="N12" s="555"/>
      <c r="O12" s="555"/>
      <c r="P12" s="555"/>
      <c r="Q12" s="555"/>
      <c r="R12" s="555"/>
      <c r="S12" s="555"/>
      <c r="T12" s="556"/>
      <c r="V12" s="134" t="s">
        <v>42</v>
      </c>
      <c r="W12" s="134" t="s">
        <v>99</v>
      </c>
      <c r="X12" s="134" t="s">
        <v>42</v>
      </c>
      <c r="Y12" s="133"/>
    </row>
    <row r="13" spans="2:28" ht="15.75" customHeight="1" x14ac:dyDescent="0.2">
      <c r="B13" s="140"/>
      <c r="D13" s="134"/>
      <c r="T13" s="187"/>
      <c r="V13" s="134"/>
      <c r="W13" s="134"/>
      <c r="X13" s="134"/>
      <c r="Y13" s="185"/>
    </row>
    <row r="14" spans="2:28" ht="27.75" customHeight="1" x14ac:dyDescent="0.2">
      <c r="B14" s="140"/>
      <c r="D14" s="134" t="s">
        <v>101</v>
      </c>
      <c r="E14" s="512" t="s">
        <v>290</v>
      </c>
      <c r="F14" s="512"/>
      <c r="G14" s="512"/>
      <c r="H14" s="512"/>
      <c r="I14" s="512"/>
      <c r="J14" s="512"/>
      <c r="K14" s="512"/>
      <c r="L14" s="512"/>
      <c r="M14" s="512"/>
      <c r="N14" s="512"/>
      <c r="O14" s="512"/>
      <c r="P14" s="512"/>
      <c r="Q14" s="512"/>
      <c r="R14" s="512"/>
      <c r="S14" s="512"/>
      <c r="T14" s="513"/>
      <c r="V14" s="134" t="s">
        <v>42</v>
      </c>
      <c r="W14" s="134" t="s">
        <v>99</v>
      </c>
      <c r="X14" s="134" t="s">
        <v>42</v>
      </c>
      <c r="Y14" s="133"/>
    </row>
    <row r="15" spans="2:28" ht="20.25" customHeight="1" x14ac:dyDescent="0.2">
      <c r="B15" s="135"/>
      <c r="D15" s="134"/>
      <c r="E15" s="218" t="s">
        <v>289</v>
      </c>
      <c r="F15" s="159"/>
      <c r="H15" s="218"/>
      <c r="I15" s="218"/>
      <c r="J15" s="218"/>
      <c r="K15" s="218"/>
      <c r="L15" s="218"/>
      <c r="M15" s="218"/>
      <c r="N15" s="218"/>
      <c r="O15" s="218"/>
      <c r="P15" s="218"/>
      <c r="Q15" s="218"/>
      <c r="R15" s="218"/>
      <c r="S15" s="218"/>
      <c r="U15" s="140"/>
      <c r="Y15" s="187"/>
    </row>
    <row r="16" spans="2:28" ht="18" customHeight="1" x14ac:dyDescent="0.2">
      <c r="B16" s="135"/>
      <c r="D16" s="134"/>
      <c r="E16" s="218" t="s">
        <v>288</v>
      </c>
      <c r="F16" s="159"/>
      <c r="H16" s="218"/>
      <c r="I16" s="218"/>
      <c r="J16" s="218"/>
      <c r="K16" s="218"/>
      <c r="L16" s="218"/>
      <c r="M16" s="218"/>
      <c r="N16" s="218"/>
      <c r="O16" s="218"/>
      <c r="P16" s="218"/>
      <c r="Q16" s="218"/>
      <c r="R16" s="218"/>
      <c r="S16" s="218"/>
      <c r="U16" s="140"/>
      <c r="Y16" s="187"/>
    </row>
    <row r="17" spans="2:28" ht="20.25" customHeight="1" x14ac:dyDescent="0.2">
      <c r="B17" s="135"/>
      <c r="D17" s="134"/>
      <c r="E17" s="218" t="s">
        <v>287</v>
      </c>
      <c r="F17" s="159"/>
      <c r="H17" s="218"/>
      <c r="I17" s="218"/>
      <c r="J17" s="218"/>
      <c r="K17" s="218"/>
      <c r="L17" s="218"/>
      <c r="M17" s="218"/>
      <c r="N17" s="218"/>
      <c r="O17" s="218"/>
      <c r="P17" s="218"/>
      <c r="Q17" s="218"/>
      <c r="R17" s="218"/>
      <c r="S17" s="218"/>
      <c r="U17" s="140"/>
      <c r="Y17" s="187"/>
    </row>
    <row r="18" spans="2:28" ht="18.75" customHeight="1" x14ac:dyDescent="0.2">
      <c r="B18" s="135"/>
      <c r="D18" s="134"/>
      <c r="E18" s="218" t="s">
        <v>286</v>
      </c>
      <c r="F18" s="159"/>
      <c r="H18" s="218"/>
      <c r="I18" s="218"/>
      <c r="J18" s="218"/>
      <c r="K18" s="218"/>
      <c r="L18" s="218"/>
      <c r="M18" s="218"/>
      <c r="N18" s="218"/>
      <c r="O18" s="218"/>
      <c r="P18" s="218"/>
      <c r="Q18" s="218"/>
      <c r="R18" s="218"/>
      <c r="S18" s="218"/>
      <c r="U18" s="140"/>
      <c r="Y18" s="187"/>
    </row>
    <row r="19" spans="2:28" ht="18.75" customHeight="1" x14ac:dyDescent="0.2">
      <c r="B19" s="135"/>
      <c r="D19" s="134"/>
      <c r="E19" s="218" t="s">
        <v>285</v>
      </c>
      <c r="F19" s="159"/>
      <c r="H19" s="218"/>
      <c r="I19" s="218"/>
      <c r="J19" s="218"/>
      <c r="K19" s="218"/>
      <c r="L19" s="218"/>
      <c r="M19" s="218"/>
      <c r="N19" s="218"/>
      <c r="O19" s="218"/>
      <c r="P19" s="218"/>
      <c r="Q19" s="218"/>
      <c r="R19" s="218"/>
      <c r="S19" s="218"/>
      <c r="U19" s="140"/>
      <c r="Y19" s="187"/>
    </row>
    <row r="20" spans="2:28" ht="18.75" customHeight="1" x14ac:dyDescent="0.2">
      <c r="B20" s="135"/>
      <c r="D20" s="134"/>
      <c r="E20" s="218" t="s">
        <v>284</v>
      </c>
      <c r="F20" s="159"/>
      <c r="H20" s="218"/>
      <c r="I20" s="218"/>
      <c r="J20" s="218"/>
      <c r="K20" s="218"/>
      <c r="L20" s="218"/>
      <c r="M20" s="218"/>
      <c r="N20" s="218"/>
      <c r="O20" s="218"/>
      <c r="P20" s="218"/>
      <c r="Q20" s="218"/>
      <c r="R20" s="218"/>
      <c r="S20" s="218"/>
      <c r="U20" s="140"/>
      <c r="Y20" s="187"/>
    </row>
    <row r="21" spans="2:28" ht="19.5" customHeight="1" x14ac:dyDescent="0.2">
      <c r="B21" s="135"/>
      <c r="D21" s="134"/>
      <c r="E21" s="218" t="s">
        <v>283</v>
      </c>
      <c r="F21" s="159"/>
      <c r="H21" s="218"/>
      <c r="I21" s="218"/>
      <c r="J21" s="218"/>
      <c r="K21" s="218"/>
      <c r="L21" s="218"/>
      <c r="M21" s="218"/>
      <c r="N21" s="218"/>
      <c r="O21" s="218"/>
      <c r="P21" s="218"/>
      <c r="Q21" s="218"/>
      <c r="R21" s="218"/>
      <c r="S21" s="218"/>
      <c r="U21" s="140"/>
      <c r="Y21" s="187"/>
    </row>
    <row r="22" spans="2:28" ht="17.25" customHeight="1" x14ac:dyDescent="0.2">
      <c r="B22" s="135"/>
      <c r="D22" s="134"/>
      <c r="E22" s="218" t="s">
        <v>282</v>
      </c>
      <c r="F22" s="159"/>
      <c r="H22" s="218"/>
      <c r="I22" s="218"/>
      <c r="J22" s="218"/>
      <c r="K22" s="218"/>
      <c r="L22" s="218"/>
      <c r="M22" s="218"/>
      <c r="N22" s="218"/>
      <c r="O22" s="218"/>
      <c r="P22" s="218"/>
      <c r="Q22" s="218"/>
      <c r="R22" s="218"/>
      <c r="S22" s="218"/>
      <c r="U22" s="140"/>
      <c r="Y22" s="187"/>
    </row>
    <row r="23" spans="2:28" ht="20.25" customHeight="1" x14ac:dyDescent="0.2">
      <c r="B23" s="135"/>
      <c r="D23" s="134"/>
      <c r="E23" s="218" t="s">
        <v>281</v>
      </c>
      <c r="F23" s="159"/>
      <c r="H23" s="218"/>
      <c r="I23" s="218"/>
      <c r="J23" s="218"/>
      <c r="K23" s="218"/>
      <c r="L23" s="218"/>
      <c r="M23" s="218"/>
      <c r="N23" s="218"/>
      <c r="O23" s="218"/>
      <c r="P23" s="218"/>
      <c r="Q23" s="218"/>
      <c r="R23" s="218"/>
      <c r="S23" s="218"/>
      <c r="U23" s="140"/>
      <c r="Y23" s="187"/>
    </row>
    <row r="24" spans="2:28" ht="18" customHeight="1" x14ac:dyDescent="0.2">
      <c r="B24" s="135"/>
      <c r="D24" s="134"/>
      <c r="E24" s="218" t="s">
        <v>280</v>
      </c>
      <c r="F24" s="159"/>
      <c r="H24" s="218"/>
      <c r="I24" s="218"/>
      <c r="J24" s="218"/>
      <c r="K24" s="218"/>
      <c r="L24" s="218"/>
      <c r="M24" s="218"/>
      <c r="N24" s="218"/>
      <c r="O24" s="218"/>
      <c r="P24" s="218"/>
      <c r="Q24" s="218"/>
      <c r="R24" s="218"/>
      <c r="S24" s="218"/>
      <c r="U24" s="140"/>
      <c r="Y24" s="187"/>
    </row>
    <row r="25" spans="2:28" ht="18.75" customHeight="1" x14ac:dyDescent="0.2">
      <c r="B25" s="135"/>
      <c r="D25" s="134"/>
      <c r="E25" s="218" t="s">
        <v>279</v>
      </c>
      <c r="F25" s="159"/>
      <c r="H25" s="218"/>
      <c r="I25" s="218"/>
      <c r="J25" s="218"/>
      <c r="K25" s="218"/>
      <c r="L25" s="218"/>
      <c r="M25" s="218"/>
      <c r="N25" s="218"/>
      <c r="O25" s="218"/>
      <c r="P25" s="218"/>
      <c r="Q25" s="218"/>
      <c r="R25" s="218"/>
      <c r="S25" s="218"/>
      <c r="U25" s="140"/>
      <c r="Y25" s="187"/>
    </row>
    <row r="26" spans="2:28" ht="6.75" customHeight="1" x14ac:dyDescent="0.2">
      <c r="B26" s="129"/>
      <c r="C26" s="128"/>
      <c r="D26" s="152"/>
      <c r="E26" s="128"/>
      <c r="F26" s="128"/>
      <c r="G26" s="128"/>
      <c r="H26" s="128"/>
      <c r="I26" s="128"/>
      <c r="J26" s="128"/>
      <c r="K26" s="128"/>
      <c r="L26" s="128"/>
      <c r="M26" s="128"/>
      <c r="N26" s="128"/>
      <c r="O26" s="128"/>
      <c r="P26" s="128"/>
      <c r="Q26" s="128"/>
      <c r="R26" s="128"/>
      <c r="S26" s="128"/>
      <c r="T26" s="136"/>
      <c r="U26" s="128"/>
      <c r="V26" s="128"/>
      <c r="W26" s="128"/>
      <c r="X26" s="128"/>
      <c r="Y26" s="136"/>
    </row>
    <row r="27" spans="2:28" ht="5.25" customHeight="1" x14ac:dyDescent="0.2">
      <c r="D27" s="134"/>
    </row>
    <row r="28" spans="2:28" ht="18.75" customHeight="1" x14ac:dyDescent="0.2">
      <c r="B28" s="120" t="s">
        <v>141</v>
      </c>
    </row>
    <row r="29" spans="2:28" ht="18.75" customHeight="1" x14ac:dyDescent="0.2">
      <c r="B29" s="120" t="s">
        <v>140</v>
      </c>
      <c r="K29" s="191"/>
      <c r="L29" s="191"/>
      <c r="M29" s="191"/>
      <c r="N29" s="191"/>
      <c r="O29" s="191"/>
      <c r="P29" s="191"/>
      <c r="Q29" s="191"/>
      <c r="R29" s="191"/>
      <c r="S29" s="191"/>
      <c r="T29" s="191"/>
      <c r="U29" s="191"/>
      <c r="V29" s="191"/>
      <c r="W29" s="191"/>
      <c r="X29" s="191"/>
      <c r="Y29" s="191"/>
      <c r="Z29" s="191"/>
      <c r="AA29" s="191"/>
      <c r="AB29" s="191"/>
    </row>
    <row r="30" spans="2:28" ht="6.75" customHeight="1" x14ac:dyDescent="0.2"/>
    <row r="122" spans="3:7" x14ac:dyDescent="0.2">
      <c r="C122" s="128"/>
      <c r="D122" s="128"/>
      <c r="E122" s="128"/>
      <c r="F122" s="128"/>
      <c r="G122" s="128"/>
    </row>
    <row r="123" spans="3:7" x14ac:dyDescent="0.2">
      <c r="C123" s="148"/>
    </row>
  </sheetData>
  <mergeCells count="6">
    <mergeCell ref="E14:T14"/>
    <mergeCell ref="B4:Y4"/>
    <mergeCell ref="B6:F6"/>
    <mergeCell ref="G6:Y6"/>
    <mergeCell ref="B7:F7"/>
    <mergeCell ref="E12:T12"/>
  </mergeCells>
  <phoneticPr fontId="31"/>
  <dataValidations count="1">
    <dataValidation type="list" allowBlank="1" showInputMessage="1" showErrorMessage="1" sqref="Q7 G7 L7 V12 X12 X14 V14" xr:uid="{783B5830-3D0E-471A-A85B-FCE7608A6922}">
      <formula1>"□,■"</formula1>
    </dataValidation>
  </dataValidations>
  <pageMargins left="0.7" right="0.7" top="0.75" bottom="0.75" header="0.3" footer="0.3"/>
  <pageSetup paperSize="9"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4784D-A6E8-418C-95B6-6F9B690FA39B}">
  <sheetPr codeName="Sheet41">
    <tabColor rgb="FF0070C0"/>
  </sheetPr>
  <dimension ref="B2:AI69"/>
  <sheetViews>
    <sheetView zoomScaleNormal="100" workbookViewId="0"/>
  </sheetViews>
  <sheetFormatPr defaultColWidth="4" defaultRowHeight="13" x14ac:dyDescent="0.2"/>
  <cols>
    <col min="1" max="1" width="2.90625" style="120" customWidth="1"/>
    <col min="2" max="2" width="2.36328125" style="120" customWidth="1"/>
    <col min="3" max="3" width="3.453125" style="120" customWidth="1"/>
    <col min="4" max="15" width="3.6328125" style="120" customWidth="1"/>
    <col min="16" max="16" width="1.453125" style="120" customWidth="1"/>
    <col min="17" max="18" width="3.6328125" style="120" customWidth="1"/>
    <col min="19" max="19" width="2.7265625" style="120" customWidth="1"/>
    <col min="20" max="25" width="3.6328125" style="120" customWidth="1"/>
    <col min="26" max="26" width="9.453125" style="120" customWidth="1"/>
    <col min="27" max="30" width="3.6328125" style="120" customWidth="1"/>
    <col min="31" max="31" width="6.6328125" style="120" customWidth="1"/>
    <col min="32" max="16384" width="4" style="120"/>
  </cols>
  <sheetData>
    <row r="2" spans="2:31" x14ac:dyDescent="0.2">
      <c r="B2" s="120" t="s">
        <v>419</v>
      </c>
    </row>
    <row r="3" spans="2:31" x14ac:dyDescent="0.2">
      <c r="U3" s="141"/>
      <c r="X3" s="175" t="s">
        <v>131</v>
      </c>
      <c r="Y3" s="522"/>
      <c r="Z3" s="522"/>
      <c r="AA3" s="175" t="s">
        <v>130</v>
      </c>
      <c r="AB3" s="134"/>
      <c r="AC3" s="175" t="s">
        <v>143</v>
      </c>
      <c r="AD3" s="134"/>
      <c r="AE3" s="175" t="s">
        <v>128</v>
      </c>
    </row>
    <row r="4" spans="2:31" x14ac:dyDescent="0.2">
      <c r="T4" s="210"/>
      <c r="U4" s="210"/>
      <c r="V4" s="210"/>
    </row>
    <row r="5" spans="2:31" x14ac:dyDescent="0.2">
      <c r="B5" s="522" t="s">
        <v>362</v>
      </c>
      <c r="C5" s="522"/>
      <c r="D5" s="522"/>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c r="AE5" s="522"/>
    </row>
    <row r="7" spans="2:31" ht="23.25" customHeight="1" x14ac:dyDescent="0.2">
      <c r="B7" s="209" t="s">
        <v>150</v>
      </c>
      <c r="C7" s="209"/>
      <c r="D7" s="209"/>
      <c r="E7" s="209"/>
      <c r="F7" s="496"/>
      <c r="G7" s="500"/>
      <c r="H7" s="500"/>
      <c r="I7" s="500"/>
      <c r="J7" s="500"/>
      <c r="K7" s="500"/>
      <c r="L7" s="500"/>
      <c r="M7" s="500"/>
      <c r="N7" s="500"/>
      <c r="O7" s="500"/>
      <c r="P7" s="500"/>
      <c r="Q7" s="500"/>
      <c r="R7" s="500"/>
      <c r="S7" s="500"/>
      <c r="T7" s="500"/>
      <c r="U7" s="500"/>
      <c r="V7" s="500"/>
      <c r="W7" s="500"/>
      <c r="X7" s="500"/>
      <c r="Y7" s="500"/>
      <c r="Z7" s="500"/>
      <c r="AA7" s="500"/>
      <c r="AB7" s="500"/>
      <c r="AC7" s="500"/>
      <c r="AD7" s="500"/>
      <c r="AE7" s="564"/>
    </row>
    <row r="8" spans="2:31" ht="23.25" customHeight="1" x14ac:dyDescent="0.2">
      <c r="B8" s="209" t="s">
        <v>138</v>
      </c>
      <c r="C8" s="209"/>
      <c r="D8" s="209"/>
      <c r="E8" s="209"/>
      <c r="F8" s="138" t="s">
        <v>42</v>
      </c>
      <c r="G8" s="172" t="s">
        <v>207</v>
      </c>
      <c r="H8" s="172"/>
      <c r="I8" s="172"/>
      <c r="J8" s="172"/>
      <c r="K8" s="137" t="s">
        <v>42</v>
      </c>
      <c r="L8" s="172" t="s">
        <v>206</v>
      </c>
      <c r="M8" s="172"/>
      <c r="N8" s="172"/>
      <c r="O8" s="172"/>
      <c r="P8" s="172"/>
      <c r="Q8" s="137" t="s">
        <v>42</v>
      </c>
      <c r="R8" s="172" t="s">
        <v>205</v>
      </c>
      <c r="S8" s="172"/>
      <c r="T8" s="172"/>
      <c r="U8" s="172"/>
      <c r="V8" s="172"/>
      <c r="W8" s="172"/>
      <c r="X8" s="172"/>
      <c r="Y8" s="172"/>
      <c r="Z8" s="172"/>
      <c r="AA8" s="172"/>
      <c r="AB8" s="172"/>
      <c r="AC8" s="172"/>
      <c r="AD8" s="155"/>
      <c r="AE8" s="142"/>
    </row>
    <row r="9" spans="2:31" ht="25" customHeight="1" x14ac:dyDescent="0.2">
      <c r="B9" s="565" t="s">
        <v>204</v>
      </c>
      <c r="C9" s="566"/>
      <c r="D9" s="566"/>
      <c r="E9" s="567"/>
      <c r="F9" s="134" t="s">
        <v>42</v>
      </c>
      <c r="G9" s="212" t="s">
        <v>361</v>
      </c>
      <c r="H9" s="141"/>
      <c r="I9" s="141"/>
      <c r="J9" s="141"/>
      <c r="K9" s="141"/>
      <c r="L9" s="141"/>
      <c r="M9" s="141"/>
      <c r="N9" s="141"/>
      <c r="O9" s="141"/>
      <c r="Q9" s="148"/>
      <c r="R9" s="242" t="s">
        <v>42</v>
      </c>
      <c r="S9" s="238" t="s">
        <v>360</v>
      </c>
      <c r="T9" s="238"/>
      <c r="U9" s="238"/>
      <c r="V9" s="238"/>
      <c r="W9" s="178"/>
      <c r="X9" s="178"/>
      <c r="Y9" s="178"/>
      <c r="Z9" s="178"/>
      <c r="AA9" s="178"/>
      <c r="AB9" s="178"/>
      <c r="AC9" s="178"/>
      <c r="AD9" s="177"/>
      <c r="AE9" s="245"/>
    </row>
    <row r="10" spans="2:31" ht="25" customHeight="1" x14ac:dyDescent="0.2">
      <c r="B10" s="568"/>
      <c r="C10" s="522"/>
      <c r="D10" s="522"/>
      <c r="E10" s="569"/>
      <c r="F10" s="193" t="s">
        <v>42</v>
      </c>
      <c r="G10" s="246" t="s">
        <v>359</v>
      </c>
      <c r="H10" s="238"/>
      <c r="I10" s="238"/>
      <c r="J10" s="238"/>
      <c r="K10" s="238"/>
      <c r="L10" s="238"/>
      <c r="M10" s="238"/>
      <c r="N10" s="238"/>
      <c r="O10" s="238"/>
      <c r="P10" s="194"/>
      <c r="Q10" s="194"/>
      <c r="R10" s="193" t="s">
        <v>42</v>
      </c>
      <c r="S10" s="238" t="s">
        <v>358</v>
      </c>
      <c r="T10" s="238"/>
      <c r="U10" s="238"/>
      <c r="V10" s="238"/>
      <c r="W10" s="238"/>
      <c r="X10" s="238"/>
      <c r="Y10" s="238"/>
      <c r="Z10" s="238"/>
      <c r="AA10" s="238"/>
      <c r="AB10" s="238"/>
      <c r="AC10" s="238"/>
      <c r="AD10" s="194"/>
      <c r="AE10" s="247"/>
    </row>
    <row r="11" spans="2:31" ht="25" customHeight="1" x14ac:dyDescent="0.2">
      <c r="B11" s="497"/>
      <c r="C11" s="501"/>
      <c r="D11" s="501"/>
      <c r="E11" s="577"/>
      <c r="F11" s="193" t="s">
        <v>42</v>
      </c>
      <c r="G11" s="238" t="s">
        <v>357</v>
      </c>
      <c r="H11" s="238"/>
      <c r="I11" s="238"/>
      <c r="J11" s="238"/>
      <c r="K11" s="238"/>
      <c r="L11" s="238"/>
      <c r="M11" s="238"/>
      <c r="N11" s="238"/>
      <c r="O11" s="238"/>
      <c r="P11" s="194"/>
      <c r="Q11" s="194"/>
      <c r="R11" s="134"/>
      <c r="S11" s="141"/>
      <c r="T11" s="141"/>
      <c r="U11" s="141"/>
      <c r="V11" s="141"/>
      <c r="W11" s="141"/>
      <c r="X11" s="141"/>
      <c r="Y11" s="141"/>
      <c r="Z11" s="141"/>
      <c r="AA11" s="141"/>
      <c r="AB11" s="141"/>
      <c r="AC11" s="141"/>
      <c r="AE11" s="187"/>
    </row>
    <row r="12" spans="2:31" ht="30.75" customHeight="1" x14ac:dyDescent="0.2">
      <c r="B12" s="209" t="s">
        <v>139</v>
      </c>
      <c r="C12" s="209"/>
      <c r="D12" s="209"/>
      <c r="E12" s="209"/>
      <c r="F12" s="138" t="s">
        <v>42</v>
      </c>
      <c r="G12" s="172" t="s">
        <v>356</v>
      </c>
      <c r="H12" s="208"/>
      <c r="I12" s="208"/>
      <c r="J12" s="208"/>
      <c r="K12" s="208"/>
      <c r="L12" s="208"/>
      <c r="M12" s="208"/>
      <c r="N12" s="208"/>
      <c r="O12" s="208"/>
      <c r="P12" s="208"/>
      <c r="Q12" s="155"/>
      <c r="R12" s="137" t="s">
        <v>42</v>
      </c>
      <c r="S12" s="172" t="s">
        <v>355</v>
      </c>
      <c r="T12" s="208"/>
      <c r="U12" s="208"/>
      <c r="V12" s="208"/>
      <c r="W12" s="208"/>
      <c r="X12" s="208"/>
      <c r="Y12" s="208"/>
      <c r="Z12" s="208"/>
      <c r="AA12" s="208"/>
      <c r="AB12" s="208"/>
      <c r="AC12" s="208"/>
      <c r="AD12" s="155"/>
      <c r="AE12" s="142"/>
    </row>
    <row r="14" spans="2:31" x14ac:dyDescent="0.2">
      <c r="B14" s="173"/>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42"/>
      <c r="AA14" s="138"/>
      <c r="AB14" s="137" t="s">
        <v>104</v>
      </c>
      <c r="AC14" s="137" t="s">
        <v>99</v>
      </c>
      <c r="AD14" s="137" t="s">
        <v>103</v>
      </c>
      <c r="AE14" s="142"/>
    </row>
    <row r="15" spans="2:31" x14ac:dyDescent="0.2">
      <c r="B15" s="149" t="s">
        <v>354</v>
      </c>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6"/>
      <c r="AA15" s="168"/>
      <c r="AB15" s="150"/>
      <c r="AC15" s="150"/>
      <c r="AD15" s="148"/>
      <c r="AE15" s="169"/>
    </row>
    <row r="16" spans="2:31" x14ac:dyDescent="0.2">
      <c r="B16" s="140"/>
      <c r="C16" s="206" t="s">
        <v>179</v>
      </c>
      <c r="D16" s="120" t="s">
        <v>353</v>
      </c>
      <c r="Z16" s="205"/>
      <c r="AA16" s="204"/>
      <c r="AB16" s="134" t="s">
        <v>42</v>
      </c>
      <c r="AC16" s="134" t="s">
        <v>99</v>
      </c>
      <c r="AD16" s="134" t="s">
        <v>42</v>
      </c>
      <c r="AE16" s="187"/>
    </row>
    <row r="17" spans="2:31" x14ac:dyDescent="0.2">
      <c r="B17" s="140"/>
      <c r="D17" s="120" t="s">
        <v>87</v>
      </c>
      <c r="Z17" s="133"/>
      <c r="AA17" s="186"/>
      <c r="AB17" s="134"/>
      <c r="AC17" s="134"/>
      <c r="AE17" s="187"/>
    </row>
    <row r="18" spans="2:31" ht="6" customHeight="1" x14ac:dyDescent="0.2">
      <c r="B18" s="140"/>
      <c r="Z18" s="133"/>
      <c r="AA18" s="186"/>
      <c r="AB18" s="134"/>
      <c r="AC18" s="134"/>
      <c r="AE18" s="187"/>
    </row>
    <row r="19" spans="2:31" x14ac:dyDescent="0.2">
      <c r="B19" s="140"/>
      <c r="D19" s="179" t="s">
        <v>217</v>
      </c>
      <c r="E19" s="172"/>
      <c r="F19" s="172"/>
      <c r="G19" s="172"/>
      <c r="H19" s="172"/>
      <c r="I19" s="172"/>
      <c r="J19" s="172"/>
      <c r="K19" s="172"/>
      <c r="L19" s="172"/>
      <c r="M19" s="172"/>
      <c r="N19" s="172"/>
      <c r="O19" s="155"/>
      <c r="P19" s="155"/>
      <c r="Q19" s="155"/>
      <c r="R19" s="155"/>
      <c r="S19" s="172"/>
      <c r="T19" s="172"/>
      <c r="U19" s="496"/>
      <c r="V19" s="500"/>
      <c r="W19" s="500"/>
      <c r="X19" s="155" t="s">
        <v>147</v>
      </c>
      <c r="Y19" s="140"/>
      <c r="Z19" s="133"/>
      <c r="AA19" s="186"/>
      <c r="AB19" s="134"/>
      <c r="AC19" s="134"/>
      <c r="AE19" s="187"/>
    </row>
    <row r="20" spans="2:31" x14ac:dyDescent="0.2">
      <c r="B20" s="140"/>
      <c r="D20" s="179" t="s">
        <v>201</v>
      </c>
      <c r="E20" s="172"/>
      <c r="F20" s="172"/>
      <c r="G20" s="172"/>
      <c r="H20" s="172"/>
      <c r="I20" s="172"/>
      <c r="J20" s="172"/>
      <c r="K20" s="172"/>
      <c r="L20" s="172"/>
      <c r="M20" s="172"/>
      <c r="N20" s="172"/>
      <c r="O20" s="155"/>
      <c r="P20" s="155"/>
      <c r="Q20" s="155"/>
      <c r="R20" s="155"/>
      <c r="S20" s="172"/>
      <c r="T20" s="172"/>
      <c r="U20" s="496"/>
      <c r="V20" s="500"/>
      <c r="W20" s="500"/>
      <c r="X20" s="155" t="s">
        <v>147</v>
      </c>
      <c r="Y20" s="140"/>
      <c r="Z20" s="187"/>
      <c r="AA20" s="186"/>
      <c r="AB20" s="134"/>
      <c r="AC20" s="134"/>
      <c r="AE20" s="187"/>
    </row>
    <row r="21" spans="2:31" x14ac:dyDescent="0.2">
      <c r="B21" s="140"/>
      <c r="D21" s="179" t="s">
        <v>146</v>
      </c>
      <c r="E21" s="172"/>
      <c r="F21" s="172"/>
      <c r="G21" s="172"/>
      <c r="H21" s="172"/>
      <c r="I21" s="172"/>
      <c r="J21" s="172"/>
      <c r="K21" s="172"/>
      <c r="L21" s="172"/>
      <c r="M21" s="172"/>
      <c r="N21" s="172"/>
      <c r="O21" s="155"/>
      <c r="P21" s="155"/>
      <c r="Q21" s="155"/>
      <c r="R21" s="155"/>
      <c r="S21" s="172"/>
      <c r="T21" s="207" t="str">
        <f>(IFERROR(ROUNDDOWN(T20/T19*100,0),""))</f>
        <v/>
      </c>
      <c r="U21" s="583" t="str">
        <f>(IFERROR(ROUNDDOWN(U20/U19*100,0),""))</f>
        <v/>
      </c>
      <c r="V21" s="584"/>
      <c r="W21" s="584"/>
      <c r="X21" s="155" t="s">
        <v>145</v>
      </c>
      <c r="Y21" s="140"/>
      <c r="Z21" s="185"/>
      <c r="AA21" s="186"/>
      <c r="AB21" s="134"/>
      <c r="AC21" s="134"/>
      <c r="AE21" s="187"/>
    </row>
    <row r="22" spans="2:31" x14ac:dyDescent="0.2">
      <c r="B22" s="140"/>
      <c r="D22" s="120" t="s">
        <v>352</v>
      </c>
      <c r="Z22" s="185"/>
      <c r="AA22" s="186"/>
      <c r="AB22" s="134"/>
      <c r="AC22" s="134"/>
      <c r="AE22" s="187"/>
    </row>
    <row r="23" spans="2:31" x14ac:dyDescent="0.2">
      <c r="B23" s="140"/>
      <c r="E23" s="120" t="s">
        <v>351</v>
      </c>
      <c r="Z23" s="185"/>
      <c r="AA23" s="186"/>
      <c r="AB23" s="134"/>
      <c r="AC23" s="134"/>
      <c r="AE23" s="187"/>
    </row>
    <row r="24" spans="2:31" x14ac:dyDescent="0.2">
      <c r="B24" s="140"/>
      <c r="Z24" s="185"/>
      <c r="AA24" s="186"/>
      <c r="AB24" s="134"/>
      <c r="AC24" s="134"/>
      <c r="AE24" s="187"/>
    </row>
    <row r="25" spans="2:31" x14ac:dyDescent="0.2">
      <c r="B25" s="140"/>
      <c r="C25" s="206" t="s">
        <v>178</v>
      </c>
      <c r="D25" s="120" t="s">
        <v>350</v>
      </c>
      <c r="Z25" s="205"/>
      <c r="AA25" s="186"/>
      <c r="AB25" s="134" t="s">
        <v>42</v>
      </c>
      <c r="AC25" s="134" t="s">
        <v>99</v>
      </c>
      <c r="AD25" s="134" t="s">
        <v>42</v>
      </c>
      <c r="AE25" s="187"/>
    </row>
    <row r="26" spans="2:31" x14ac:dyDescent="0.2">
      <c r="B26" s="140"/>
      <c r="C26" s="206"/>
      <c r="D26" s="120" t="s">
        <v>349</v>
      </c>
      <c r="Z26" s="205"/>
      <c r="AA26" s="186"/>
      <c r="AB26" s="134"/>
      <c r="AC26" s="134"/>
      <c r="AD26" s="134"/>
      <c r="AE26" s="187"/>
    </row>
    <row r="27" spans="2:31" x14ac:dyDescent="0.2">
      <c r="B27" s="140"/>
      <c r="C27" s="206"/>
      <c r="D27" s="120" t="s">
        <v>348</v>
      </c>
      <c r="Z27" s="205"/>
      <c r="AA27" s="186"/>
      <c r="AB27" s="134"/>
      <c r="AC27" s="134"/>
      <c r="AD27" s="134"/>
      <c r="AE27" s="187"/>
    </row>
    <row r="28" spans="2:31" x14ac:dyDescent="0.2">
      <c r="B28" s="140"/>
      <c r="C28" s="206"/>
      <c r="D28" s="120" t="s">
        <v>347</v>
      </c>
      <c r="Z28" s="205"/>
      <c r="AA28" s="186"/>
      <c r="AB28" s="134"/>
      <c r="AC28" s="134"/>
      <c r="AD28" s="134"/>
      <c r="AE28" s="187"/>
    </row>
    <row r="29" spans="2:31" ht="6" customHeight="1" x14ac:dyDescent="0.2">
      <c r="B29" s="140"/>
      <c r="Z29" s="185"/>
      <c r="AA29" s="186"/>
      <c r="AB29" s="134"/>
      <c r="AC29" s="134"/>
      <c r="AE29" s="187"/>
    </row>
    <row r="30" spans="2:31" x14ac:dyDescent="0.2">
      <c r="B30" s="140"/>
      <c r="C30" s="206"/>
      <c r="D30" s="161" t="s">
        <v>346</v>
      </c>
      <c r="E30" s="147"/>
      <c r="F30" s="147"/>
      <c r="G30" s="147"/>
      <c r="H30" s="147"/>
      <c r="I30" s="147"/>
      <c r="J30" s="147"/>
      <c r="K30" s="147"/>
      <c r="L30" s="147"/>
      <c r="M30" s="147"/>
      <c r="N30" s="147"/>
      <c r="O30" s="148"/>
      <c r="P30" s="148"/>
      <c r="Q30" s="148"/>
      <c r="R30" s="148"/>
      <c r="S30" s="148"/>
      <c r="T30" s="169"/>
      <c r="U30" s="565"/>
      <c r="V30" s="566"/>
      <c r="W30" s="566"/>
      <c r="X30" s="567" t="s">
        <v>147</v>
      </c>
      <c r="Z30" s="185"/>
      <c r="AA30" s="186"/>
      <c r="AB30" s="134"/>
      <c r="AC30" s="134"/>
      <c r="AE30" s="187"/>
    </row>
    <row r="31" spans="2:31" x14ac:dyDescent="0.2">
      <c r="B31" s="140"/>
      <c r="C31" s="206"/>
      <c r="D31" s="253" t="s">
        <v>345</v>
      </c>
      <c r="E31" s="141"/>
      <c r="F31" s="141"/>
      <c r="G31" s="141"/>
      <c r="H31" s="141"/>
      <c r="I31" s="141"/>
      <c r="J31" s="141"/>
      <c r="K31" s="141"/>
      <c r="L31" s="141"/>
      <c r="M31" s="141"/>
      <c r="N31" s="141"/>
      <c r="T31" s="187"/>
      <c r="U31" s="568"/>
      <c r="V31" s="522"/>
      <c r="W31" s="522"/>
      <c r="X31" s="569"/>
      <c r="Z31" s="185"/>
      <c r="AA31" s="186"/>
      <c r="AB31" s="134"/>
      <c r="AC31" s="134"/>
      <c r="AE31" s="187"/>
    </row>
    <row r="32" spans="2:31" x14ac:dyDescent="0.2">
      <c r="B32" s="140"/>
      <c r="C32" s="206"/>
      <c r="D32" s="253" t="s">
        <v>344</v>
      </c>
      <c r="E32" s="141"/>
      <c r="F32" s="141"/>
      <c r="G32" s="141"/>
      <c r="H32" s="141"/>
      <c r="I32" s="141"/>
      <c r="J32" s="141"/>
      <c r="K32" s="141"/>
      <c r="L32" s="141"/>
      <c r="M32" s="141"/>
      <c r="N32" s="141"/>
      <c r="T32" s="187"/>
      <c r="U32" s="568"/>
      <c r="V32" s="522"/>
      <c r="W32" s="522"/>
      <c r="X32" s="569"/>
      <c r="Z32" s="185"/>
      <c r="AA32" s="186"/>
      <c r="AB32" s="134"/>
      <c r="AC32" s="134"/>
      <c r="AE32" s="187"/>
    </row>
    <row r="33" spans="2:35" x14ac:dyDescent="0.2">
      <c r="B33" s="140"/>
      <c r="C33" s="206"/>
      <c r="D33" s="251" t="s">
        <v>343</v>
      </c>
      <c r="E33" s="127"/>
      <c r="F33" s="127"/>
      <c r="G33" s="127"/>
      <c r="H33" s="127"/>
      <c r="I33" s="127"/>
      <c r="J33" s="127"/>
      <c r="K33" s="127"/>
      <c r="L33" s="127"/>
      <c r="M33" s="127"/>
      <c r="N33" s="127"/>
      <c r="O33" s="128"/>
      <c r="P33" s="128"/>
      <c r="Q33" s="128"/>
      <c r="R33" s="128"/>
      <c r="S33" s="128"/>
      <c r="T33" s="136"/>
      <c r="U33" s="497"/>
      <c r="V33" s="501"/>
      <c r="W33" s="501"/>
      <c r="X33" s="577"/>
      <c r="Z33" s="185"/>
      <c r="AA33" s="186"/>
      <c r="AB33" s="134"/>
      <c r="AC33" s="134"/>
      <c r="AE33" s="187"/>
    </row>
    <row r="34" spans="2:35" ht="4.5" customHeight="1" x14ac:dyDescent="0.2">
      <c r="B34" s="140"/>
      <c r="C34" s="206"/>
      <c r="D34" s="141"/>
      <c r="E34" s="141"/>
      <c r="F34" s="141"/>
      <c r="G34" s="141"/>
      <c r="H34" s="141"/>
      <c r="I34" s="141"/>
      <c r="J34" s="141"/>
      <c r="K34" s="141"/>
      <c r="L34" s="141"/>
      <c r="M34" s="141"/>
      <c r="N34" s="141"/>
      <c r="U34" s="134"/>
      <c r="V34" s="134"/>
      <c r="W34" s="134"/>
      <c r="Z34" s="185"/>
      <c r="AA34" s="186"/>
      <c r="AB34" s="134"/>
      <c r="AC34" s="134"/>
      <c r="AE34" s="187"/>
    </row>
    <row r="35" spans="2:35" x14ac:dyDescent="0.2">
      <c r="B35" s="140"/>
      <c r="C35" s="206"/>
      <c r="J35" s="522"/>
      <c r="K35" s="522"/>
      <c r="L35" s="522"/>
      <c r="M35" s="522"/>
      <c r="N35" s="522"/>
      <c r="O35" s="522"/>
      <c r="P35" s="522"/>
      <c r="Q35" s="522"/>
      <c r="R35" s="522"/>
      <c r="S35" s="522"/>
      <c r="T35" s="522"/>
      <c r="U35" s="522"/>
      <c r="V35" s="522"/>
      <c r="Z35" s="133"/>
      <c r="AA35" s="186"/>
      <c r="AB35" s="134"/>
      <c r="AC35" s="134"/>
      <c r="AE35" s="187"/>
    </row>
    <row r="36" spans="2:35" x14ac:dyDescent="0.2">
      <c r="B36" s="140"/>
      <c r="C36" s="206" t="s">
        <v>176</v>
      </c>
      <c r="D36" s="120" t="s">
        <v>342</v>
      </c>
      <c r="Z36" s="205"/>
      <c r="AA36" s="204"/>
      <c r="AB36" s="134" t="s">
        <v>42</v>
      </c>
      <c r="AC36" s="134" t="s">
        <v>99</v>
      </c>
      <c r="AD36" s="134" t="s">
        <v>42</v>
      </c>
      <c r="AE36" s="187"/>
    </row>
    <row r="37" spans="2:35" x14ac:dyDescent="0.2">
      <c r="B37" s="140"/>
      <c r="D37" s="120" t="s">
        <v>341</v>
      </c>
      <c r="E37" s="141"/>
      <c r="F37" s="141"/>
      <c r="G37" s="141"/>
      <c r="H37" s="141"/>
      <c r="I37" s="141"/>
      <c r="J37" s="141"/>
      <c r="K37" s="141"/>
      <c r="L37" s="141"/>
      <c r="M37" s="141"/>
      <c r="N37" s="141"/>
      <c r="O37" s="184"/>
      <c r="P37" s="184"/>
      <c r="Q37" s="184"/>
      <c r="Z37" s="185"/>
      <c r="AA37" s="186"/>
      <c r="AB37" s="134"/>
      <c r="AC37" s="134"/>
      <c r="AE37" s="187"/>
    </row>
    <row r="38" spans="2:35" ht="14.25" customHeight="1" x14ac:dyDescent="0.2">
      <c r="B38" s="140"/>
      <c r="C38" s="206"/>
      <c r="Z38" s="205"/>
      <c r="AA38" s="204"/>
      <c r="AB38" s="134"/>
      <c r="AC38" s="134"/>
      <c r="AD38" s="134"/>
      <c r="AE38" s="187"/>
    </row>
    <row r="39" spans="2:35" ht="14.25" customHeight="1" x14ac:dyDescent="0.2">
      <c r="B39" s="140"/>
      <c r="C39" s="206" t="s">
        <v>340</v>
      </c>
      <c r="D39" s="120" t="s">
        <v>339</v>
      </c>
      <c r="Z39" s="205"/>
      <c r="AA39" s="204"/>
      <c r="AB39" s="134" t="s">
        <v>42</v>
      </c>
      <c r="AC39" s="134" t="s">
        <v>99</v>
      </c>
      <c r="AD39" s="134" t="s">
        <v>42</v>
      </c>
      <c r="AE39" s="187"/>
    </row>
    <row r="40" spans="2:35" ht="14.25" customHeight="1" x14ac:dyDescent="0.2">
      <c r="B40" s="140"/>
      <c r="C40" s="206"/>
      <c r="D40" s="120" t="s">
        <v>338</v>
      </c>
      <c r="Z40" s="205"/>
      <c r="AA40" s="204"/>
      <c r="AB40" s="134"/>
      <c r="AC40" s="134"/>
      <c r="AD40" s="134"/>
      <c r="AE40" s="187"/>
    </row>
    <row r="41" spans="2:35" x14ac:dyDescent="0.2">
      <c r="B41" s="140"/>
      <c r="D41" s="120" t="s">
        <v>337</v>
      </c>
      <c r="Z41" s="185"/>
      <c r="AA41" s="186"/>
      <c r="AB41" s="134"/>
      <c r="AC41" s="134"/>
      <c r="AE41" s="187"/>
    </row>
    <row r="42" spans="2:35" x14ac:dyDescent="0.2">
      <c r="B42" s="140"/>
      <c r="Z42" s="133"/>
      <c r="AA42" s="186"/>
      <c r="AB42" s="134"/>
      <c r="AC42" s="134"/>
      <c r="AE42" s="187"/>
    </row>
    <row r="43" spans="2:35" x14ac:dyDescent="0.2">
      <c r="B43" s="140" t="s">
        <v>336</v>
      </c>
      <c r="Z43" s="185"/>
      <c r="AA43" s="186"/>
      <c r="AB43" s="134"/>
      <c r="AC43" s="134"/>
      <c r="AE43" s="187"/>
    </row>
    <row r="44" spans="2:35" ht="17.25" customHeight="1" x14ac:dyDescent="0.2">
      <c r="B44" s="140"/>
      <c r="C44" s="206" t="s">
        <v>179</v>
      </c>
      <c r="D44" s="120" t="s">
        <v>335</v>
      </c>
      <c r="Z44" s="205"/>
      <c r="AA44" s="204"/>
      <c r="AB44" s="134" t="s">
        <v>42</v>
      </c>
      <c r="AC44" s="134" t="s">
        <v>99</v>
      </c>
      <c r="AD44" s="134" t="s">
        <v>42</v>
      </c>
      <c r="AE44" s="187"/>
    </row>
    <row r="45" spans="2:35" ht="18.75" customHeight="1" x14ac:dyDescent="0.2">
      <c r="B45" s="140"/>
      <c r="D45" s="120" t="s">
        <v>334</v>
      </c>
      <c r="Z45" s="185"/>
      <c r="AA45" s="186"/>
      <c r="AB45" s="134"/>
      <c r="AC45" s="134"/>
      <c r="AE45" s="187"/>
    </row>
    <row r="46" spans="2:35" ht="7.5" customHeight="1" x14ac:dyDescent="0.2">
      <c r="B46" s="140"/>
      <c r="W46" s="159"/>
      <c r="Z46" s="187"/>
      <c r="AA46" s="186"/>
      <c r="AB46" s="134"/>
      <c r="AC46" s="134"/>
      <c r="AE46" s="187"/>
      <c r="AI46" s="184"/>
    </row>
    <row r="47" spans="2:35" x14ac:dyDescent="0.2">
      <c r="B47" s="140"/>
      <c r="E47" s="141"/>
      <c r="F47" s="141"/>
      <c r="G47" s="141"/>
      <c r="H47" s="141"/>
      <c r="I47" s="141"/>
      <c r="J47" s="141"/>
      <c r="K47" s="141"/>
      <c r="L47" s="141"/>
      <c r="M47" s="141"/>
      <c r="N47" s="141"/>
      <c r="O47" s="184"/>
      <c r="P47" s="184"/>
      <c r="Q47" s="184"/>
      <c r="Z47" s="185"/>
      <c r="AA47" s="186"/>
      <c r="AB47" s="134"/>
      <c r="AC47" s="134"/>
      <c r="AE47" s="187"/>
    </row>
    <row r="48" spans="2:35" x14ac:dyDescent="0.2">
      <c r="B48" s="140"/>
      <c r="C48" s="206" t="s">
        <v>178</v>
      </c>
      <c r="D48" s="252" t="s">
        <v>333</v>
      </c>
      <c r="Z48" s="205"/>
      <c r="AA48" s="186"/>
      <c r="AB48" s="134" t="s">
        <v>42</v>
      </c>
      <c r="AC48" s="134" t="s">
        <v>99</v>
      </c>
      <c r="AD48" s="134" t="s">
        <v>42</v>
      </c>
      <c r="AE48" s="187"/>
    </row>
    <row r="49" spans="2:31" x14ac:dyDescent="0.2">
      <c r="B49" s="140"/>
      <c r="C49" s="206"/>
      <c r="D49" s="120" t="s">
        <v>332</v>
      </c>
      <c r="Z49" s="205"/>
      <c r="AA49" s="186"/>
      <c r="AB49" s="134"/>
      <c r="AC49" s="134"/>
      <c r="AD49" s="134"/>
      <c r="AE49" s="187"/>
    </row>
    <row r="50" spans="2:31" x14ac:dyDescent="0.2">
      <c r="B50" s="140"/>
      <c r="C50" s="206"/>
      <c r="D50" s="120" t="s">
        <v>331</v>
      </c>
      <c r="Z50" s="205"/>
      <c r="AA50" s="186"/>
      <c r="AB50" s="134"/>
      <c r="AC50" s="134"/>
      <c r="AD50" s="134"/>
      <c r="AE50" s="187"/>
    </row>
    <row r="51" spans="2:31" ht="6" customHeight="1" x14ac:dyDescent="0.2">
      <c r="B51" s="140"/>
      <c r="Z51" s="185"/>
      <c r="AA51" s="186"/>
      <c r="AB51" s="134"/>
      <c r="AC51" s="134"/>
      <c r="AE51" s="187"/>
    </row>
    <row r="52" spans="2:31" x14ac:dyDescent="0.2">
      <c r="B52" s="140"/>
      <c r="C52" s="206"/>
      <c r="D52" s="161" t="s">
        <v>330</v>
      </c>
      <c r="E52" s="147"/>
      <c r="F52" s="147"/>
      <c r="G52" s="147"/>
      <c r="H52" s="147"/>
      <c r="I52" s="147"/>
      <c r="J52" s="147"/>
      <c r="K52" s="147"/>
      <c r="L52" s="147"/>
      <c r="M52" s="147"/>
      <c r="N52" s="147"/>
      <c r="O52" s="148"/>
      <c r="P52" s="148"/>
      <c r="Q52" s="148"/>
      <c r="R52" s="148"/>
      <c r="S52" s="148"/>
      <c r="T52" s="148"/>
      <c r="U52" s="565"/>
      <c r="V52" s="566"/>
      <c r="W52" s="566"/>
      <c r="X52" s="567" t="s">
        <v>147</v>
      </c>
      <c r="Z52" s="185"/>
      <c r="AA52" s="186"/>
      <c r="AB52" s="134"/>
      <c r="AC52" s="134"/>
      <c r="AE52" s="187"/>
    </row>
    <row r="53" spans="2:31" x14ac:dyDescent="0.2">
      <c r="B53" s="140"/>
      <c r="C53" s="206"/>
      <c r="D53" s="251" t="s">
        <v>329</v>
      </c>
      <c r="E53" s="127"/>
      <c r="F53" s="127"/>
      <c r="G53" s="127"/>
      <c r="H53" s="127"/>
      <c r="I53" s="127"/>
      <c r="J53" s="127"/>
      <c r="K53" s="127"/>
      <c r="L53" s="127"/>
      <c r="M53" s="127"/>
      <c r="N53" s="127"/>
      <c r="O53" s="128"/>
      <c r="P53" s="128"/>
      <c r="Q53" s="128"/>
      <c r="R53" s="128"/>
      <c r="S53" s="128"/>
      <c r="T53" s="128"/>
      <c r="U53" s="497"/>
      <c r="V53" s="501"/>
      <c r="W53" s="501"/>
      <c r="X53" s="577"/>
      <c r="Z53" s="185"/>
      <c r="AA53" s="186"/>
      <c r="AB53" s="134"/>
      <c r="AC53" s="134"/>
      <c r="AE53" s="187"/>
    </row>
    <row r="54" spans="2:31" ht="4.5" customHeight="1" x14ac:dyDescent="0.2">
      <c r="B54" s="140"/>
      <c r="C54" s="206"/>
      <c r="D54" s="141"/>
      <c r="E54" s="141"/>
      <c r="F54" s="141"/>
      <c r="G54" s="141"/>
      <c r="H54" s="141"/>
      <c r="I54" s="141"/>
      <c r="J54" s="141"/>
      <c r="K54" s="141"/>
      <c r="L54" s="141"/>
      <c r="M54" s="141"/>
      <c r="N54" s="141"/>
      <c r="U54" s="134"/>
      <c r="V54" s="134"/>
      <c r="W54" s="134"/>
      <c r="Z54" s="185"/>
      <c r="AA54" s="186"/>
      <c r="AB54" s="134"/>
      <c r="AC54" s="134"/>
      <c r="AE54" s="187"/>
    </row>
    <row r="55" spans="2:31" x14ac:dyDescent="0.2">
      <c r="B55" s="140"/>
      <c r="D55" s="134"/>
      <c r="E55" s="184"/>
      <c r="F55" s="184"/>
      <c r="G55" s="184"/>
      <c r="H55" s="184"/>
      <c r="I55" s="184"/>
      <c r="J55" s="184"/>
      <c r="K55" s="184"/>
      <c r="L55" s="184"/>
      <c r="M55" s="184"/>
      <c r="N55" s="184"/>
      <c r="Q55" s="134"/>
      <c r="S55" s="159"/>
      <c r="T55" s="159"/>
      <c r="U55" s="159"/>
      <c r="V55" s="159"/>
      <c r="Z55" s="133"/>
      <c r="AA55" s="186"/>
      <c r="AB55" s="134"/>
      <c r="AC55" s="134"/>
      <c r="AE55" s="187"/>
    </row>
    <row r="56" spans="2:31" x14ac:dyDescent="0.2">
      <c r="B56" s="129"/>
      <c r="C56" s="203"/>
      <c r="D56" s="128"/>
      <c r="E56" s="128"/>
      <c r="F56" s="128"/>
      <c r="G56" s="128"/>
      <c r="H56" s="128"/>
      <c r="I56" s="128"/>
      <c r="J56" s="128"/>
      <c r="K56" s="128"/>
      <c r="L56" s="128"/>
      <c r="M56" s="128"/>
      <c r="N56" s="128"/>
      <c r="O56" s="128"/>
      <c r="P56" s="128"/>
      <c r="Q56" s="128"/>
      <c r="R56" s="128"/>
      <c r="S56" s="128"/>
      <c r="T56" s="128"/>
      <c r="U56" s="128"/>
      <c r="V56" s="128"/>
      <c r="W56" s="128"/>
      <c r="X56" s="128"/>
      <c r="Y56" s="128"/>
      <c r="Z56" s="136"/>
      <c r="AA56" s="153"/>
      <c r="AB56" s="152"/>
      <c r="AC56" s="152"/>
      <c r="AD56" s="128"/>
      <c r="AE56" s="136"/>
    </row>
    <row r="57" spans="2:31" x14ac:dyDescent="0.2">
      <c r="B57" s="120" t="s">
        <v>133</v>
      </c>
      <c r="D57" s="120" t="s">
        <v>328</v>
      </c>
    </row>
    <row r="58" spans="2:31" x14ac:dyDescent="0.2">
      <c r="D58" s="120" t="s">
        <v>80</v>
      </c>
    </row>
    <row r="59" spans="2:31" ht="3.75" customHeight="1" x14ac:dyDescent="0.2"/>
    <row r="60" spans="2:31" x14ac:dyDescent="0.2">
      <c r="C60" s="250"/>
    </row>
    <row r="61" spans="2:31" x14ac:dyDescent="0.2">
      <c r="C61" s="250"/>
    </row>
    <row r="62" spans="2:31" x14ac:dyDescent="0.2">
      <c r="C62" s="250"/>
    </row>
    <row r="63" spans="2:31" x14ac:dyDescent="0.2">
      <c r="C63" s="250"/>
    </row>
    <row r="64" spans="2:31" x14ac:dyDescent="0.2">
      <c r="C64" s="250"/>
    </row>
    <row r="66" spans="3:26" x14ac:dyDescent="0.2">
      <c r="C66" s="250"/>
      <c r="E66" s="250"/>
      <c r="F66" s="250"/>
      <c r="G66" s="250"/>
      <c r="H66" s="250"/>
      <c r="I66" s="250"/>
      <c r="J66" s="250"/>
      <c r="K66" s="250"/>
      <c r="L66" s="250"/>
      <c r="M66" s="250"/>
      <c r="N66" s="250"/>
      <c r="O66" s="250"/>
      <c r="P66" s="250"/>
      <c r="Q66" s="250"/>
      <c r="R66" s="250"/>
      <c r="S66" s="250"/>
      <c r="T66" s="250"/>
      <c r="U66" s="250"/>
      <c r="V66" s="250"/>
      <c r="W66" s="250"/>
      <c r="X66" s="250"/>
      <c r="Y66" s="250"/>
      <c r="Z66" s="250"/>
    </row>
    <row r="67" spans="3:26" x14ac:dyDescent="0.2">
      <c r="C67" s="250"/>
      <c r="E67" s="250"/>
      <c r="F67" s="250"/>
      <c r="G67" s="250"/>
      <c r="H67" s="250"/>
      <c r="I67" s="250"/>
      <c r="J67" s="250"/>
      <c r="K67" s="250"/>
      <c r="L67" s="250"/>
      <c r="M67" s="250"/>
      <c r="N67" s="250"/>
      <c r="O67" s="250"/>
      <c r="P67" s="250"/>
      <c r="Q67" s="250"/>
      <c r="R67" s="250"/>
      <c r="S67" s="250"/>
      <c r="T67" s="250"/>
      <c r="U67" s="250"/>
      <c r="V67" s="250"/>
      <c r="W67" s="250"/>
      <c r="X67" s="250"/>
      <c r="Y67" s="250"/>
      <c r="Z67" s="250"/>
    </row>
    <row r="68" spans="3:26" x14ac:dyDescent="0.2">
      <c r="C68" s="250"/>
      <c r="E68" s="250"/>
      <c r="F68" s="250"/>
      <c r="G68" s="250"/>
      <c r="H68" s="250"/>
      <c r="I68" s="250"/>
      <c r="J68" s="250"/>
      <c r="K68" s="250"/>
      <c r="L68" s="250"/>
      <c r="M68" s="250"/>
      <c r="N68" s="250"/>
      <c r="O68" s="250"/>
      <c r="P68" s="250"/>
      <c r="Q68" s="250"/>
      <c r="R68" s="250"/>
      <c r="S68" s="250"/>
      <c r="T68" s="250"/>
      <c r="U68" s="250"/>
      <c r="V68" s="250"/>
      <c r="W68" s="250"/>
      <c r="X68" s="250"/>
      <c r="Y68" s="250"/>
      <c r="Z68" s="250"/>
    </row>
    <row r="69" spans="3:26" x14ac:dyDescent="0.2">
      <c r="C69" s="250"/>
      <c r="D69" s="250"/>
      <c r="E69" s="250"/>
      <c r="F69" s="250"/>
      <c r="G69" s="250"/>
      <c r="H69" s="250"/>
      <c r="I69" s="250"/>
      <c r="J69" s="250"/>
      <c r="K69" s="250"/>
      <c r="L69" s="250"/>
      <c r="M69" s="250"/>
      <c r="N69" s="250"/>
      <c r="O69" s="250"/>
      <c r="P69" s="250"/>
      <c r="Q69" s="250"/>
      <c r="R69" s="250"/>
      <c r="S69" s="250"/>
      <c r="T69" s="250"/>
      <c r="U69" s="250"/>
      <c r="V69" s="250"/>
      <c r="W69" s="250"/>
      <c r="X69" s="250"/>
      <c r="Y69" s="250"/>
      <c r="Z69" s="250"/>
    </row>
  </sheetData>
  <mergeCells count="13">
    <mergeCell ref="J35:S35"/>
    <mergeCell ref="T35:V35"/>
    <mergeCell ref="U52:W53"/>
    <mergeCell ref="X52:X53"/>
    <mergeCell ref="U20:W20"/>
    <mergeCell ref="U21:W21"/>
    <mergeCell ref="U30:W33"/>
    <mergeCell ref="X30:X33"/>
    <mergeCell ref="Y3:Z3"/>
    <mergeCell ref="B5:AE5"/>
    <mergeCell ref="F7:AE7"/>
    <mergeCell ref="B9:E11"/>
    <mergeCell ref="U19:W19"/>
  </mergeCells>
  <phoneticPr fontId="3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866B0-B5F8-49C8-BC7D-B5BDAC78CF3B}">
  <sheetPr codeName="Sheet42">
    <tabColor rgb="FF0070C0"/>
  </sheetPr>
  <dimension ref="A1:AK78"/>
  <sheetViews>
    <sheetView view="pageBreakPreview" zoomScaleNormal="100" zoomScaleSheetLayoutView="100" workbookViewId="0"/>
  </sheetViews>
  <sheetFormatPr defaultColWidth="3.453125" defaultRowHeight="13" x14ac:dyDescent="0.2"/>
  <cols>
    <col min="1" max="1" width="3.453125" style="115"/>
    <col min="2" max="2" width="3" style="116" customWidth="1"/>
    <col min="3" max="7" width="3.453125" style="115"/>
    <col min="8" max="8" width="2.453125" style="115" customWidth="1"/>
    <col min="9" max="16384" width="3.453125" style="115"/>
  </cols>
  <sheetData>
    <row r="1" spans="2:27" s="120" customFormat="1" x14ac:dyDescent="0.2"/>
    <row r="2" spans="2:27" s="120" customFormat="1" x14ac:dyDescent="0.2">
      <c r="B2" s="120" t="s">
        <v>420</v>
      </c>
      <c r="AA2" s="175" t="s">
        <v>418</v>
      </c>
    </row>
    <row r="3" spans="2:27" s="120" customFormat="1" ht="8.25" customHeight="1" x14ac:dyDescent="0.2"/>
    <row r="4" spans="2:27" s="120" customFormat="1" x14ac:dyDescent="0.2">
      <c r="B4" s="522" t="s">
        <v>417</v>
      </c>
      <c r="C4" s="522"/>
      <c r="D4" s="522"/>
      <c r="E4" s="522"/>
      <c r="F4" s="522"/>
      <c r="G4" s="522"/>
      <c r="H4" s="522"/>
      <c r="I4" s="522"/>
      <c r="J4" s="522"/>
      <c r="K4" s="522"/>
      <c r="L4" s="522"/>
      <c r="M4" s="522"/>
      <c r="N4" s="522"/>
      <c r="O4" s="522"/>
      <c r="P4" s="522"/>
      <c r="Q4" s="522"/>
      <c r="R4" s="522"/>
      <c r="S4" s="522"/>
      <c r="T4" s="522"/>
      <c r="U4" s="522"/>
      <c r="V4" s="522"/>
      <c r="W4" s="522"/>
      <c r="X4" s="522"/>
      <c r="Y4" s="522"/>
      <c r="Z4" s="522"/>
      <c r="AA4" s="522"/>
    </row>
    <row r="5" spans="2:27" s="120" customFormat="1" ht="6.75" customHeight="1" x14ac:dyDescent="0.2"/>
    <row r="6" spans="2:27" s="120" customFormat="1" ht="18.649999999999999" customHeight="1" x14ac:dyDescent="0.2">
      <c r="B6" s="495" t="s">
        <v>144</v>
      </c>
      <c r="C6" s="495"/>
      <c r="D6" s="495"/>
      <c r="E6" s="495"/>
      <c r="F6" s="495"/>
      <c r="G6" s="496"/>
      <c r="H6" s="500"/>
      <c r="I6" s="500"/>
      <c r="J6" s="500"/>
      <c r="K6" s="500"/>
      <c r="L6" s="500"/>
      <c r="M6" s="500"/>
      <c r="N6" s="500"/>
      <c r="O6" s="500"/>
      <c r="P6" s="500"/>
      <c r="Q6" s="500"/>
      <c r="R6" s="500"/>
      <c r="S6" s="500"/>
      <c r="T6" s="500"/>
      <c r="U6" s="500"/>
      <c r="V6" s="500"/>
      <c r="W6" s="500"/>
      <c r="X6" s="500"/>
      <c r="Y6" s="500"/>
      <c r="Z6" s="500"/>
      <c r="AA6" s="564"/>
    </row>
    <row r="7" spans="2:27" s="120" customFormat="1" ht="19.5" customHeight="1" x14ac:dyDescent="0.2">
      <c r="B7" s="495" t="s">
        <v>150</v>
      </c>
      <c r="C7" s="495"/>
      <c r="D7" s="495"/>
      <c r="E7" s="495"/>
      <c r="F7" s="495"/>
      <c r="G7" s="496"/>
      <c r="H7" s="500"/>
      <c r="I7" s="500"/>
      <c r="J7" s="500"/>
      <c r="K7" s="500"/>
      <c r="L7" s="500"/>
      <c r="M7" s="500"/>
      <c r="N7" s="500"/>
      <c r="O7" s="500"/>
      <c r="P7" s="500"/>
      <c r="Q7" s="500"/>
      <c r="R7" s="500"/>
      <c r="S7" s="500"/>
      <c r="T7" s="500"/>
      <c r="U7" s="500"/>
      <c r="V7" s="500"/>
      <c r="W7" s="500"/>
      <c r="X7" s="500"/>
      <c r="Y7" s="500"/>
      <c r="Z7" s="500"/>
      <c r="AA7" s="564"/>
    </row>
    <row r="8" spans="2:27" s="120" customFormat="1" ht="19.5" customHeight="1" x14ac:dyDescent="0.2">
      <c r="B8" s="496" t="s">
        <v>41</v>
      </c>
      <c r="C8" s="500"/>
      <c r="D8" s="500"/>
      <c r="E8" s="500"/>
      <c r="F8" s="564"/>
      <c r="G8" s="504" t="s">
        <v>416</v>
      </c>
      <c r="H8" s="505"/>
      <c r="I8" s="505"/>
      <c r="J8" s="505"/>
      <c r="K8" s="505"/>
      <c r="L8" s="505"/>
      <c r="M8" s="505"/>
      <c r="N8" s="505"/>
      <c r="O8" s="505"/>
      <c r="P8" s="505"/>
      <c r="Q8" s="505"/>
      <c r="R8" s="505"/>
      <c r="S8" s="505"/>
      <c r="T8" s="505"/>
      <c r="U8" s="505"/>
      <c r="V8" s="505"/>
      <c r="W8" s="505"/>
      <c r="X8" s="505"/>
      <c r="Y8" s="505"/>
      <c r="Z8" s="505"/>
      <c r="AA8" s="506"/>
    </row>
    <row r="9" spans="2:27" ht="20.149999999999999" customHeight="1" x14ac:dyDescent="0.2">
      <c r="B9" s="565" t="s">
        <v>415</v>
      </c>
      <c r="C9" s="566"/>
      <c r="D9" s="566"/>
      <c r="E9" s="566"/>
      <c r="F9" s="566"/>
      <c r="G9" s="594" t="s">
        <v>414</v>
      </c>
      <c r="H9" s="594"/>
      <c r="I9" s="594"/>
      <c r="J9" s="594"/>
      <c r="K9" s="594"/>
      <c r="L9" s="594"/>
      <c r="M9" s="594"/>
      <c r="N9" s="594" t="s">
        <v>413</v>
      </c>
      <c r="O9" s="594"/>
      <c r="P9" s="594"/>
      <c r="Q9" s="594"/>
      <c r="R9" s="594"/>
      <c r="S9" s="594"/>
      <c r="T9" s="594"/>
      <c r="U9" s="594" t="s">
        <v>412</v>
      </c>
      <c r="V9" s="594"/>
      <c r="W9" s="594"/>
      <c r="X9" s="594"/>
      <c r="Y9" s="594"/>
      <c r="Z9" s="594"/>
      <c r="AA9" s="594"/>
    </row>
    <row r="10" spans="2:27" ht="20.149999999999999" customHeight="1" x14ac:dyDescent="0.2">
      <c r="B10" s="568"/>
      <c r="C10" s="522"/>
      <c r="D10" s="522"/>
      <c r="E10" s="522"/>
      <c r="F10" s="522"/>
      <c r="G10" s="594" t="s">
        <v>411</v>
      </c>
      <c r="H10" s="594"/>
      <c r="I10" s="594"/>
      <c r="J10" s="594"/>
      <c r="K10" s="594"/>
      <c r="L10" s="594"/>
      <c r="M10" s="594"/>
      <c r="N10" s="594" t="s">
        <v>410</v>
      </c>
      <c r="O10" s="594"/>
      <c r="P10" s="594"/>
      <c r="Q10" s="594"/>
      <c r="R10" s="594"/>
      <c r="S10" s="594"/>
      <c r="T10" s="594"/>
      <c r="U10" s="594" t="s">
        <v>409</v>
      </c>
      <c r="V10" s="594"/>
      <c r="W10" s="594"/>
      <c r="X10" s="594"/>
      <c r="Y10" s="594"/>
      <c r="Z10" s="594"/>
      <c r="AA10" s="594"/>
    </row>
    <row r="11" spans="2:27" ht="20.149999999999999" customHeight="1" x14ac:dyDescent="0.2">
      <c r="B11" s="568"/>
      <c r="C11" s="522"/>
      <c r="D11" s="522"/>
      <c r="E11" s="522"/>
      <c r="F11" s="522"/>
      <c r="G11" s="594" t="s">
        <v>408</v>
      </c>
      <c r="H11" s="594"/>
      <c r="I11" s="594"/>
      <c r="J11" s="594"/>
      <c r="K11" s="594"/>
      <c r="L11" s="594"/>
      <c r="M11" s="594"/>
      <c r="N11" s="594" t="s">
        <v>407</v>
      </c>
      <c r="O11" s="594"/>
      <c r="P11" s="594"/>
      <c r="Q11" s="594"/>
      <c r="R11" s="594"/>
      <c r="S11" s="594"/>
      <c r="T11" s="594"/>
      <c r="U11" s="594" t="s">
        <v>406</v>
      </c>
      <c r="V11" s="594"/>
      <c r="W11" s="594"/>
      <c r="X11" s="594"/>
      <c r="Y11" s="594"/>
      <c r="Z11" s="594"/>
      <c r="AA11" s="594"/>
    </row>
    <row r="12" spans="2:27" ht="20.149999999999999" customHeight="1" x14ac:dyDescent="0.2">
      <c r="B12" s="568"/>
      <c r="C12" s="522"/>
      <c r="D12" s="522"/>
      <c r="E12" s="522"/>
      <c r="F12" s="522"/>
      <c r="G12" s="594" t="s">
        <v>405</v>
      </c>
      <c r="H12" s="594"/>
      <c r="I12" s="594"/>
      <c r="J12" s="594"/>
      <c r="K12" s="594"/>
      <c r="L12" s="594"/>
      <c r="M12" s="594"/>
      <c r="N12" s="594" t="s">
        <v>404</v>
      </c>
      <c r="O12" s="594"/>
      <c r="P12" s="594"/>
      <c r="Q12" s="594"/>
      <c r="R12" s="594"/>
      <c r="S12" s="594"/>
      <c r="T12" s="594"/>
      <c r="U12" s="595" t="s">
        <v>403</v>
      </c>
      <c r="V12" s="595"/>
      <c r="W12" s="595"/>
      <c r="X12" s="595"/>
      <c r="Y12" s="595"/>
      <c r="Z12" s="595"/>
      <c r="AA12" s="595"/>
    </row>
    <row r="13" spans="2:27" ht="20.149999999999999" customHeight="1" x14ac:dyDescent="0.2">
      <c r="B13" s="568"/>
      <c r="C13" s="522"/>
      <c r="D13" s="522"/>
      <c r="E13" s="522"/>
      <c r="F13" s="522"/>
      <c r="G13" s="594" t="s">
        <v>402</v>
      </c>
      <c r="H13" s="594"/>
      <c r="I13" s="594"/>
      <c r="J13" s="594"/>
      <c r="K13" s="594"/>
      <c r="L13" s="594"/>
      <c r="M13" s="594"/>
      <c r="N13" s="594" t="s">
        <v>401</v>
      </c>
      <c r="O13" s="594"/>
      <c r="P13" s="594"/>
      <c r="Q13" s="594"/>
      <c r="R13" s="594"/>
      <c r="S13" s="594"/>
      <c r="T13" s="594"/>
      <c r="U13" s="595" t="s">
        <v>400</v>
      </c>
      <c r="V13" s="595"/>
      <c r="W13" s="595"/>
      <c r="X13" s="595"/>
      <c r="Y13" s="595"/>
      <c r="Z13" s="595"/>
      <c r="AA13" s="595"/>
    </row>
    <row r="14" spans="2:27" ht="20.149999999999999" customHeight="1" x14ac:dyDescent="0.2">
      <c r="B14" s="497"/>
      <c r="C14" s="501"/>
      <c r="D14" s="501"/>
      <c r="E14" s="501"/>
      <c r="F14" s="501"/>
      <c r="G14" s="594" t="s">
        <v>399</v>
      </c>
      <c r="H14" s="594"/>
      <c r="I14" s="594"/>
      <c r="J14" s="594"/>
      <c r="K14" s="594"/>
      <c r="L14" s="594"/>
      <c r="M14" s="594"/>
      <c r="N14" s="594"/>
      <c r="O14" s="594"/>
      <c r="P14" s="594"/>
      <c r="Q14" s="594"/>
      <c r="R14" s="594"/>
      <c r="S14" s="594"/>
      <c r="T14" s="594"/>
      <c r="U14" s="595"/>
      <c r="V14" s="595"/>
      <c r="W14" s="595"/>
      <c r="X14" s="595"/>
      <c r="Y14" s="595"/>
      <c r="Z14" s="595"/>
      <c r="AA14" s="595"/>
    </row>
    <row r="15" spans="2:27" ht="20.25" customHeight="1" x14ac:dyDescent="0.2">
      <c r="B15" s="496" t="s">
        <v>398</v>
      </c>
      <c r="C15" s="500"/>
      <c r="D15" s="500"/>
      <c r="E15" s="500"/>
      <c r="F15" s="564"/>
      <c r="G15" s="507" t="s">
        <v>397</v>
      </c>
      <c r="H15" s="508"/>
      <c r="I15" s="508"/>
      <c r="J15" s="508"/>
      <c r="K15" s="508"/>
      <c r="L15" s="508"/>
      <c r="M15" s="508"/>
      <c r="N15" s="508"/>
      <c r="O15" s="508"/>
      <c r="P15" s="508"/>
      <c r="Q15" s="508"/>
      <c r="R15" s="508"/>
      <c r="S15" s="508"/>
      <c r="T15" s="508"/>
      <c r="U15" s="508"/>
      <c r="V15" s="508"/>
      <c r="W15" s="508"/>
      <c r="X15" s="508"/>
      <c r="Y15" s="508"/>
      <c r="Z15" s="508"/>
      <c r="AA15" s="509"/>
    </row>
    <row r="16" spans="2:27" s="120" customFormat="1" ht="9" customHeight="1" x14ac:dyDescent="0.2"/>
    <row r="17" spans="2:27" s="120" customFormat="1" ht="17.25" customHeight="1" x14ac:dyDescent="0.2">
      <c r="B17" s="120" t="s">
        <v>396</v>
      </c>
    </row>
    <row r="18" spans="2:27" s="120" customFormat="1" ht="6" customHeight="1" x14ac:dyDescent="0.2">
      <c r="B18" s="149"/>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69"/>
    </row>
    <row r="19" spans="2:27" s="120" customFormat="1" ht="19.5" customHeight="1" x14ac:dyDescent="0.2">
      <c r="B19" s="140"/>
      <c r="C19" s="120" t="s">
        <v>395</v>
      </c>
      <c r="D19" s="134"/>
      <c r="E19" s="134"/>
      <c r="F19" s="134"/>
      <c r="G19" s="134"/>
      <c r="H19" s="134"/>
      <c r="I19" s="134"/>
      <c r="J19" s="134"/>
      <c r="K19" s="134"/>
      <c r="L19" s="134"/>
      <c r="M19" s="134"/>
      <c r="N19" s="134"/>
      <c r="O19" s="134"/>
      <c r="Y19" s="587" t="s">
        <v>373</v>
      </c>
      <c r="Z19" s="587"/>
      <c r="AA19" s="187"/>
    </row>
    <row r="20" spans="2:27" s="120" customFormat="1" x14ac:dyDescent="0.2">
      <c r="B20" s="140"/>
      <c r="D20" s="134"/>
      <c r="E20" s="134"/>
      <c r="F20" s="134"/>
      <c r="G20" s="134"/>
      <c r="H20" s="134"/>
      <c r="I20" s="134"/>
      <c r="J20" s="134"/>
      <c r="K20" s="134"/>
      <c r="L20" s="134"/>
      <c r="M20" s="134"/>
      <c r="N20" s="134"/>
      <c r="O20" s="134"/>
      <c r="Y20" s="181"/>
      <c r="Z20" s="181"/>
      <c r="AA20" s="187"/>
    </row>
    <row r="21" spans="2:27" s="120" customFormat="1" x14ac:dyDescent="0.2">
      <c r="B21" s="140"/>
      <c r="C21" s="120" t="s">
        <v>394</v>
      </c>
      <c r="D21" s="134"/>
      <c r="E21" s="134"/>
      <c r="F21" s="134"/>
      <c r="G21" s="134"/>
      <c r="H21" s="134"/>
      <c r="I21" s="134"/>
      <c r="J21" s="134"/>
      <c r="K21" s="134"/>
      <c r="L21" s="134"/>
      <c r="M21" s="134"/>
      <c r="N21" s="134"/>
      <c r="O21" s="134"/>
      <c r="Y21" s="181"/>
      <c r="Z21" s="181"/>
      <c r="AA21" s="187"/>
    </row>
    <row r="22" spans="2:27" s="120" customFormat="1" ht="19.5" customHeight="1" x14ac:dyDescent="0.2">
      <c r="B22" s="140"/>
      <c r="C22" s="120" t="s">
        <v>393</v>
      </c>
      <c r="D22" s="134"/>
      <c r="E22" s="134"/>
      <c r="F22" s="134"/>
      <c r="G22" s="134"/>
      <c r="H22" s="134"/>
      <c r="I22" s="134"/>
      <c r="J22" s="134"/>
      <c r="K22" s="134"/>
      <c r="L22" s="134"/>
      <c r="M22" s="134"/>
      <c r="N22" s="134"/>
      <c r="O22" s="134"/>
      <c r="Y22" s="587" t="s">
        <v>373</v>
      </c>
      <c r="Z22" s="587"/>
      <c r="AA22" s="187"/>
    </row>
    <row r="23" spans="2:27" s="120" customFormat="1" ht="19.5" customHeight="1" x14ac:dyDescent="0.2">
      <c r="B23" s="140"/>
      <c r="C23" s="120" t="s">
        <v>382</v>
      </c>
      <c r="D23" s="134"/>
      <c r="E23" s="134"/>
      <c r="F23" s="134"/>
      <c r="G23" s="134"/>
      <c r="H23" s="134"/>
      <c r="I23" s="134"/>
      <c r="J23" s="134"/>
      <c r="K23" s="134"/>
      <c r="L23" s="134"/>
      <c r="M23" s="134"/>
      <c r="N23" s="134"/>
      <c r="O23" s="134"/>
      <c r="Y23" s="587" t="s">
        <v>373</v>
      </c>
      <c r="Z23" s="587"/>
      <c r="AA23" s="187"/>
    </row>
    <row r="24" spans="2:27" s="120" customFormat="1" ht="19.5" customHeight="1" x14ac:dyDescent="0.2">
      <c r="B24" s="140"/>
      <c r="C24" s="120" t="s">
        <v>381</v>
      </c>
      <c r="D24" s="134"/>
      <c r="E24" s="134"/>
      <c r="F24" s="134"/>
      <c r="G24" s="134"/>
      <c r="H24" s="134"/>
      <c r="I24" s="134"/>
      <c r="J24" s="134"/>
      <c r="K24" s="134"/>
      <c r="L24" s="134"/>
      <c r="M24" s="134"/>
      <c r="N24" s="134"/>
      <c r="O24" s="134"/>
      <c r="Y24" s="587" t="s">
        <v>373</v>
      </c>
      <c r="Z24" s="587"/>
      <c r="AA24" s="187"/>
    </row>
    <row r="25" spans="2:27" s="120" customFormat="1" ht="19.5" customHeight="1" x14ac:dyDescent="0.2">
      <c r="B25" s="140"/>
      <c r="D25" s="555" t="s">
        <v>380</v>
      </c>
      <c r="E25" s="555"/>
      <c r="F25" s="555"/>
      <c r="G25" s="555"/>
      <c r="H25" s="555"/>
      <c r="I25" s="555"/>
      <c r="J25" s="555"/>
      <c r="K25" s="134"/>
      <c r="L25" s="134"/>
      <c r="M25" s="134"/>
      <c r="N25" s="134"/>
      <c r="O25" s="134"/>
      <c r="Y25" s="181"/>
      <c r="Z25" s="181"/>
      <c r="AA25" s="187"/>
    </row>
    <row r="26" spans="2:27" s="120" customFormat="1" ht="25" customHeight="1" x14ac:dyDescent="0.2">
      <c r="B26" s="140"/>
      <c r="C26" s="120" t="s">
        <v>379</v>
      </c>
      <c r="AA26" s="187"/>
    </row>
    <row r="27" spans="2:27" s="120" customFormat="1" ht="6.75" customHeight="1" x14ac:dyDescent="0.2">
      <c r="B27" s="140"/>
      <c r="AA27" s="187"/>
    </row>
    <row r="28" spans="2:27" s="120" customFormat="1" ht="23.25" customHeight="1" x14ac:dyDescent="0.2">
      <c r="B28" s="140" t="s">
        <v>232</v>
      </c>
      <c r="C28" s="496" t="s">
        <v>234</v>
      </c>
      <c r="D28" s="500"/>
      <c r="E28" s="500"/>
      <c r="F28" s="500"/>
      <c r="G28" s="500"/>
      <c r="H28" s="564"/>
      <c r="I28" s="588"/>
      <c r="J28" s="588"/>
      <c r="K28" s="588"/>
      <c r="L28" s="588"/>
      <c r="M28" s="588"/>
      <c r="N28" s="588"/>
      <c r="O28" s="588"/>
      <c r="P28" s="588"/>
      <c r="Q28" s="588"/>
      <c r="R28" s="588"/>
      <c r="S28" s="588"/>
      <c r="T28" s="588"/>
      <c r="U28" s="588"/>
      <c r="V28" s="588"/>
      <c r="W28" s="588"/>
      <c r="X28" s="588"/>
      <c r="Y28" s="588"/>
      <c r="Z28" s="589"/>
      <c r="AA28" s="187"/>
    </row>
    <row r="29" spans="2:27" s="120" customFormat="1" ht="23.25" customHeight="1" x14ac:dyDescent="0.2">
      <c r="B29" s="140" t="s">
        <v>232</v>
      </c>
      <c r="C29" s="496" t="s">
        <v>233</v>
      </c>
      <c r="D29" s="500"/>
      <c r="E29" s="500"/>
      <c r="F29" s="500"/>
      <c r="G29" s="500"/>
      <c r="H29" s="564"/>
      <c r="I29" s="588"/>
      <c r="J29" s="588"/>
      <c r="K29" s="588"/>
      <c r="L29" s="588"/>
      <c r="M29" s="588"/>
      <c r="N29" s="588"/>
      <c r="O29" s="588"/>
      <c r="P29" s="588"/>
      <c r="Q29" s="588"/>
      <c r="R29" s="588"/>
      <c r="S29" s="588"/>
      <c r="T29" s="588"/>
      <c r="U29" s="588"/>
      <c r="V29" s="588"/>
      <c r="W29" s="588"/>
      <c r="X29" s="588"/>
      <c r="Y29" s="588"/>
      <c r="Z29" s="589"/>
      <c r="AA29" s="187"/>
    </row>
    <row r="30" spans="2:27" s="120" customFormat="1" ht="23.25" customHeight="1" x14ac:dyDescent="0.2">
      <c r="B30" s="140" t="s">
        <v>232</v>
      </c>
      <c r="C30" s="496" t="s">
        <v>231</v>
      </c>
      <c r="D30" s="500"/>
      <c r="E30" s="500"/>
      <c r="F30" s="500"/>
      <c r="G30" s="500"/>
      <c r="H30" s="564"/>
      <c r="I30" s="588"/>
      <c r="J30" s="588"/>
      <c r="K30" s="588"/>
      <c r="L30" s="588"/>
      <c r="M30" s="588"/>
      <c r="N30" s="588"/>
      <c r="O30" s="588"/>
      <c r="P30" s="588"/>
      <c r="Q30" s="588"/>
      <c r="R30" s="588"/>
      <c r="S30" s="588"/>
      <c r="T30" s="588"/>
      <c r="U30" s="588"/>
      <c r="V30" s="588"/>
      <c r="W30" s="588"/>
      <c r="X30" s="588"/>
      <c r="Y30" s="588"/>
      <c r="Z30" s="589"/>
      <c r="AA30" s="187"/>
    </row>
    <row r="31" spans="2:27" s="120" customFormat="1" ht="9" customHeight="1" x14ac:dyDescent="0.2">
      <c r="B31" s="140"/>
      <c r="C31" s="134"/>
      <c r="D31" s="134"/>
      <c r="E31" s="134"/>
      <c r="F31" s="134"/>
      <c r="G31" s="134"/>
      <c r="H31" s="134"/>
      <c r="I31" s="141"/>
      <c r="J31" s="141"/>
      <c r="K31" s="141"/>
      <c r="L31" s="141"/>
      <c r="M31" s="141"/>
      <c r="N31" s="141"/>
      <c r="O31" s="141"/>
      <c r="P31" s="141"/>
      <c r="Q31" s="141"/>
      <c r="R31" s="141"/>
      <c r="S31" s="141"/>
      <c r="T31" s="141"/>
      <c r="U31" s="141"/>
      <c r="V31" s="141"/>
      <c r="W31" s="141"/>
      <c r="X31" s="141"/>
      <c r="Y31" s="141"/>
      <c r="Z31" s="141"/>
      <c r="AA31" s="187"/>
    </row>
    <row r="32" spans="2:27" s="120" customFormat="1" ht="19.5" customHeight="1" x14ac:dyDescent="0.2">
      <c r="B32" s="140"/>
      <c r="C32" s="120" t="s">
        <v>392</v>
      </c>
      <c r="D32" s="134"/>
      <c r="E32" s="134"/>
      <c r="F32" s="134"/>
      <c r="G32" s="134"/>
      <c r="H32" s="134"/>
      <c r="I32" s="134"/>
      <c r="J32" s="134"/>
      <c r="K32" s="134"/>
      <c r="L32" s="134"/>
      <c r="M32" s="134"/>
      <c r="N32" s="134"/>
      <c r="O32" s="134"/>
      <c r="Y32" s="587" t="s">
        <v>373</v>
      </c>
      <c r="Z32" s="587"/>
      <c r="AA32" s="187"/>
    </row>
    <row r="33" spans="1:37" s="120" customFormat="1" ht="12.75" customHeight="1" x14ac:dyDescent="0.2">
      <c r="B33" s="140"/>
      <c r="D33" s="134"/>
      <c r="E33" s="134"/>
      <c r="F33" s="134"/>
      <c r="G33" s="134"/>
      <c r="H33" s="134"/>
      <c r="I33" s="134"/>
      <c r="J33" s="134"/>
      <c r="K33" s="134"/>
      <c r="L33" s="134"/>
      <c r="M33" s="134"/>
      <c r="N33" s="134"/>
      <c r="O33" s="134"/>
      <c r="Y33" s="181"/>
      <c r="Z33" s="181"/>
      <c r="AA33" s="187"/>
    </row>
    <row r="34" spans="1:37" s="120" customFormat="1" ht="19.5" customHeight="1" x14ac:dyDescent="0.2">
      <c r="B34" s="140"/>
      <c r="C34" s="586" t="s">
        <v>391</v>
      </c>
      <c r="D34" s="586"/>
      <c r="E34" s="586"/>
      <c r="F34" s="586"/>
      <c r="G34" s="586"/>
      <c r="H34" s="586"/>
      <c r="I34" s="586"/>
      <c r="J34" s="586"/>
      <c r="K34" s="586"/>
      <c r="L34" s="586"/>
      <c r="M34" s="586"/>
      <c r="N34" s="586"/>
      <c r="O34" s="586"/>
      <c r="P34" s="586"/>
      <c r="Q34" s="586"/>
      <c r="R34" s="586"/>
      <c r="S34" s="586"/>
      <c r="T34" s="586"/>
      <c r="U34" s="586"/>
      <c r="V34" s="586"/>
      <c r="W34" s="586"/>
      <c r="X34" s="586"/>
      <c r="Y34" s="586"/>
      <c r="Z34" s="586"/>
      <c r="AA34" s="187"/>
    </row>
    <row r="35" spans="1:37" s="120" customFormat="1" ht="19.5" customHeight="1" x14ac:dyDescent="0.2">
      <c r="B35" s="140"/>
      <c r="C35" s="586" t="s">
        <v>390</v>
      </c>
      <c r="D35" s="586"/>
      <c r="E35" s="586"/>
      <c r="F35" s="586"/>
      <c r="G35" s="586"/>
      <c r="H35" s="586"/>
      <c r="I35" s="586"/>
      <c r="J35" s="586"/>
      <c r="K35" s="586"/>
      <c r="L35" s="586"/>
      <c r="M35" s="586"/>
      <c r="N35" s="586"/>
      <c r="O35" s="586"/>
      <c r="P35" s="586"/>
      <c r="Q35" s="586"/>
      <c r="R35" s="586"/>
      <c r="S35" s="586"/>
      <c r="T35" s="586"/>
      <c r="U35" s="586"/>
      <c r="V35" s="586"/>
      <c r="W35" s="586"/>
      <c r="X35" s="586"/>
      <c r="Y35" s="586"/>
      <c r="Z35" s="586"/>
      <c r="AA35" s="187"/>
    </row>
    <row r="36" spans="1:37" s="120" customFormat="1" ht="19.5" customHeight="1" x14ac:dyDescent="0.2">
      <c r="B36" s="140"/>
      <c r="C36" s="555" t="s">
        <v>389</v>
      </c>
      <c r="D36" s="555"/>
      <c r="E36" s="555"/>
      <c r="F36" s="555"/>
      <c r="G36" s="555"/>
      <c r="H36" s="555"/>
      <c r="I36" s="555"/>
      <c r="J36" s="555"/>
      <c r="K36" s="555"/>
      <c r="L36" s="555"/>
      <c r="M36" s="555"/>
      <c r="N36" s="555"/>
      <c r="O36" s="555"/>
      <c r="P36" s="555"/>
      <c r="Q36" s="555"/>
      <c r="R36" s="555"/>
      <c r="S36" s="555"/>
      <c r="T36" s="555"/>
      <c r="U36" s="555"/>
      <c r="V36" s="555"/>
      <c r="W36" s="555"/>
      <c r="X36" s="555"/>
      <c r="Y36" s="555"/>
      <c r="Z36" s="555"/>
      <c r="AA36" s="187"/>
    </row>
    <row r="37" spans="1:37" s="141" customFormat="1" ht="12.75" customHeight="1" x14ac:dyDescent="0.2">
      <c r="A37" s="120"/>
      <c r="B37" s="140"/>
      <c r="C37" s="134"/>
      <c r="D37" s="134"/>
      <c r="E37" s="134"/>
      <c r="F37" s="134"/>
      <c r="G37" s="134"/>
      <c r="H37" s="134"/>
      <c r="I37" s="134"/>
      <c r="J37" s="134"/>
      <c r="K37" s="134"/>
      <c r="L37" s="134"/>
      <c r="M37" s="134"/>
      <c r="N37" s="134"/>
      <c r="O37" s="134"/>
      <c r="P37" s="120"/>
      <c r="Q37" s="120"/>
      <c r="R37" s="120"/>
      <c r="S37" s="120"/>
      <c r="T37" s="120"/>
      <c r="U37" s="120"/>
      <c r="V37" s="120"/>
      <c r="W37" s="120"/>
      <c r="X37" s="120"/>
      <c r="Y37" s="120"/>
      <c r="Z37" s="120"/>
      <c r="AA37" s="187"/>
      <c r="AB37" s="120"/>
      <c r="AC37" s="120"/>
      <c r="AD37" s="120"/>
      <c r="AE37" s="120"/>
      <c r="AF37" s="120"/>
      <c r="AG37" s="120"/>
      <c r="AH37" s="120"/>
      <c r="AI37" s="120"/>
      <c r="AJ37" s="120"/>
      <c r="AK37" s="120"/>
    </row>
    <row r="38" spans="1:37" s="141" customFormat="1" ht="18" customHeight="1" x14ac:dyDescent="0.2">
      <c r="A38" s="120"/>
      <c r="B38" s="140"/>
      <c r="C38" s="120"/>
      <c r="D38" s="586" t="s">
        <v>388</v>
      </c>
      <c r="E38" s="586"/>
      <c r="F38" s="586"/>
      <c r="G38" s="586"/>
      <c r="H38" s="586"/>
      <c r="I38" s="586"/>
      <c r="J38" s="586"/>
      <c r="K38" s="586"/>
      <c r="L38" s="586"/>
      <c r="M38" s="586"/>
      <c r="N38" s="586"/>
      <c r="O38" s="586"/>
      <c r="P38" s="586"/>
      <c r="Q38" s="586"/>
      <c r="R38" s="586"/>
      <c r="S38" s="586"/>
      <c r="T38" s="586"/>
      <c r="U38" s="586"/>
      <c r="V38" s="586"/>
      <c r="W38" s="120"/>
      <c r="X38" s="120"/>
      <c r="Y38" s="587" t="s">
        <v>373</v>
      </c>
      <c r="Z38" s="587"/>
      <c r="AA38" s="187"/>
      <c r="AB38" s="120"/>
      <c r="AC38" s="120"/>
      <c r="AD38" s="120"/>
      <c r="AE38" s="120"/>
      <c r="AF38" s="120"/>
      <c r="AG38" s="120"/>
      <c r="AH38" s="120"/>
      <c r="AI38" s="120"/>
      <c r="AJ38" s="120"/>
      <c r="AK38" s="120"/>
    </row>
    <row r="39" spans="1:37" s="141" customFormat="1" ht="37.5" customHeight="1" x14ac:dyDescent="0.2">
      <c r="B39" s="186"/>
      <c r="D39" s="586" t="s">
        <v>376</v>
      </c>
      <c r="E39" s="586"/>
      <c r="F39" s="586"/>
      <c r="G39" s="586"/>
      <c r="H39" s="586"/>
      <c r="I39" s="586"/>
      <c r="J39" s="586"/>
      <c r="K39" s="586"/>
      <c r="L39" s="586"/>
      <c r="M39" s="586"/>
      <c r="N39" s="586"/>
      <c r="O39" s="586"/>
      <c r="P39" s="586"/>
      <c r="Q39" s="586"/>
      <c r="R39" s="586"/>
      <c r="S39" s="586"/>
      <c r="T39" s="586"/>
      <c r="U39" s="586"/>
      <c r="V39" s="586"/>
      <c r="Y39" s="587" t="s">
        <v>373</v>
      </c>
      <c r="Z39" s="587"/>
      <c r="AA39" s="133"/>
    </row>
    <row r="40" spans="1:37" ht="19.5" customHeight="1" x14ac:dyDescent="0.2">
      <c r="A40" s="141"/>
      <c r="B40" s="186"/>
      <c r="C40" s="141"/>
      <c r="D40" s="586" t="s">
        <v>375</v>
      </c>
      <c r="E40" s="586"/>
      <c r="F40" s="586"/>
      <c r="G40" s="586"/>
      <c r="H40" s="586"/>
      <c r="I40" s="586"/>
      <c r="J40" s="586"/>
      <c r="K40" s="586"/>
      <c r="L40" s="586"/>
      <c r="M40" s="586"/>
      <c r="N40" s="586"/>
      <c r="O40" s="586"/>
      <c r="P40" s="586"/>
      <c r="Q40" s="586"/>
      <c r="R40" s="586"/>
      <c r="S40" s="586"/>
      <c r="T40" s="586"/>
      <c r="U40" s="586"/>
      <c r="V40" s="586"/>
      <c r="W40" s="141"/>
      <c r="X40" s="141"/>
      <c r="Y40" s="587" t="s">
        <v>373</v>
      </c>
      <c r="Z40" s="587"/>
      <c r="AA40" s="133"/>
      <c r="AB40" s="141"/>
      <c r="AC40" s="141"/>
      <c r="AD40" s="141"/>
      <c r="AE40" s="141"/>
      <c r="AF40" s="141"/>
      <c r="AG40" s="141"/>
      <c r="AH40" s="141"/>
      <c r="AI40" s="141"/>
      <c r="AJ40" s="141"/>
      <c r="AK40" s="141"/>
    </row>
    <row r="41" spans="1:37" s="120" customFormat="1" ht="19.5" customHeight="1" x14ac:dyDescent="0.2">
      <c r="A41" s="141"/>
      <c r="B41" s="186"/>
      <c r="C41" s="141"/>
      <c r="D41" s="586" t="s">
        <v>374</v>
      </c>
      <c r="E41" s="586"/>
      <c r="F41" s="586"/>
      <c r="G41" s="586"/>
      <c r="H41" s="586"/>
      <c r="I41" s="586"/>
      <c r="J41" s="586"/>
      <c r="K41" s="586"/>
      <c r="L41" s="586"/>
      <c r="M41" s="586"/>
      <c r="N41" s="586"/>
      <c r="O41" s="586"/>
      <c r="P41" s="586"/>
      <c r="Q41" s="586"/>
      <c r="R41" s="586"/>
      <c r="S41" s="586"/>
      <c r="T41" s="586"/>
      <c r="U41" s="586"/>
      <c r="V41" s="586"/>
      <c r="W41" s="141"/>
      <c r="X41" s="141"/>
      <c r="Y41" s="587" t="s">
        <v>373</v>
      </c>
      <c r="Z41" s="587"/>
      <c r="AA41" s="133"/>
      <c r="AB41" s="141"/>
      <c r="AC41" s="141"/>
      <c r="AD41" s="141"/>
      <c r="AE41" s="141"/>
      <c r="AF41" s="141"/>
      <c r="AG41" s="141"/>
      <c r="AH41" s="141"/>
      <c r="AI41" s="141"/>
      <c r="AJ41" s="141"/>
      <c r="AK41" s="141"/>
    </row>
    <row r="42" spans="1:37" s="120" customFormat="1" ht="16.5" customHeight="1" x14ac:dyDescent="0.2">
      <c r="A42" s="141"/>
      <c r="B42" s="186"/>
      <c r="C42" s="141"/>
      <c r="D42" s="586" t="s">
        <v>372</v>
      </c>
      <c r="E42" s="586"/>
      <c r="F42" s="586"/>
      <c r="G42" s="586"/>
      <c r="H42" s="586"/>
      <c r="I42" s="586"/>
      <c r="J42" s="586"/>
      <c r="K42" s="586"/>
      <c r="L42" s="586"/>
      <c r="M42" s="586"/>
      <c r="N42" s="586"/>
      <c r="O42" s="586"/>
      <c r="P42" s="586"/>
      <c r="Q42" s="586"/>
      <c r="R42" s="586"/>
      <c r="S42" s="586"/>
      <c r="T42" s="586"/>
      <c r="U42" s="586"/>
      <c r="V42" s="586"/>
      <c r="W42" s="141"/>
      <c r="X42" s="141"/>
      <c r="Y42" s="212"/>
      <c r="Z42" s="212"/>
      <c r="AA42" s="133"/>
      <c r="AB42" s="141"/>
      <c r="AC42" s="141"/>
      <c r="AD42" s="141"/>
      <c r="AE42" s="141"/>
      <c r="AF42" s="141"/>
      <c r="AG42" s="141"/>
      <c r="AH42" s="141"/>
      <c r="AI42" s="141"/>
      <c r="AJ42" s="141"/>
      <c r="AK42" s="141"/>
    </row>
    <row r="43" spans="1:37" s="120" customFormat="1" ht="8.25" customHeight="1" x14ac:dyDescent="0.2">
      <c r="A43" s="115"/>
      <c r="B43" s="19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97"/>
      <c r="AB43" s="115"/>
      <c r="AC43" s="115"/>
      <c r="AD43" s="115"/>
      <c r="AE43" s="115"/>
      <c r="AF43" s="115"/>
      <c r="AG43" s="115"/>
      <c r="AH43" s="115"/>
      <c r="AI43" s="115"/>
      <c r="AJ43" s="115"/>
      <c r="AK43" s="115"/>
    </row>
    <row r="44" spans="1:37" s="120" customFormat="1" x14ac:dyDescent="0.2"/>
    <row r="45" spans="1:37" s="120" customFormat="1" ht="19.5" customHeight="1" x14ac:dyDescent="0.2">
      <c r="B45" s="120" t="s">
        <v>387</v>
      </c>
    </row>
    <row r="46" spans="1:37" s="120" customFormat="1" ht="19.5" customHeight="1" x14ac:dyDescent="0.2">
      <c r="B46" s="149"/>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69"/>
    </row>
    <row r="47" spans="1:37" s="120" customFormat="1" ht="19.5" customHeight="1" x14ac:dyDescent="0.2">
      <c r="B47" s="140"/>
      <c r="C47" s="120" t="s">
        <v>386</v>
      </c>
      <c r="D47" s="134"/>
      <c r="E47" s="134"/>
      <c r="F47" s="134"/>
      <c r="G47" s="134"/>
      <c r="H47" s="134"/>
      <c r="I47" s="134"/>
      <c r="J47" s="134"/>
      <c r="K47" s="134"/>
      <c r="L47" s="134"/>
      <c r="M47" s="134"/>
      <c r="N47" s="134"/>
      <c r="O47" s="134"/>
      <c r="Y47" s="181"/>
      <c r="Z47" s="181"/>
      <c r="AA47" s="187"/>
    </row>
    <row r="48" spans="1:37" s="120" customFormat="1" ht="19.5" customHeight="1" x14ac:dyDescent="0.2">
      <c r="B48" s="140"/>
      <c r="C48" s="120" t="s">
        <v>385</v>
      </c>
      <c r="D48" s="134"/>
      <c r="E48" s="134"/>
      <c r="F48" s="134"/>
      <c r="G48" s="134"/>
      <c r="H48" s="134"/>
      <c r="I48" s="134"/>
      <c r="J48" s="134"/>
      <c r="K48" s="134"/>
      <c r="L48" s="134"/>
      <c r="M48" s="134"/>
      <c r="N48" s="134"/>
      <c r="O48" s="134"/>
      <c r="Y48" s="587" t="s">
        <v>373</v>
      </c>
      <c r="Z48" s="587"/>
      <c r="AA48" s="187"/>
    </row>
    <row r="49" spans="1:37" s="120" customFormat="1" ht="19.5" customHeight="1" x14ac:dyDescent="0.2">
      <c r="B49" s="140"/>
      <c r="D49" s="590" t="s">
        <v>384</v>
      </c>
      <c r="E49" s="588"/>
      <c r="F49" s="588"/>
      <c r="G49" s="588"/>
      <c r="H49" s="588"/>
      <c r="I49" s="588"/>
      <c r="J49" s="588"/>
      <c r="K49" s="588"/>
      <c r="L49" s="588"/>
      <c r="M49" s="588"/>
      <c r="N49" s="588"/>
      <c r="O49" s="588"/>
      <c r="P49" s="588"/>
      <c r="Q49" s="588"/>
      <c r="R49" s="591" t="s">
        <v>100</v>
      </c>
      <c r="S49" s="592"/>
      <c r="T49" s="592"/>
      <c r="U49" s="592"/>
      <c r="V49" s="593"/>
      <c r="AA49" s="187"/>
    </row>
    <row r="50" spans="1:37" s="120" customFormat="1" ht="19.5" customHeight="1" x14ac:dyDescent="0.2">
      <c r="B50" s="140"/>
      <c r="D50" s="590" t="s">
        <v>383</v>
      </c>
      <c r="E50" s="588"/>
      <c r="F50" s="588"/>
      <c r="G50" s="588"/>
      <c r="H50" s="588"/>
      <c r="I50" s="588"/>
      <c r="J50" s="588"/>
      <c r="K50" s="588"/>
      <c r="L50" s="588"/>
      <c r="M50" s="588"/>
      <c r="N50" s="588"/>
      <c r="O50" s="588"/>
      <c r="P50" s="588"/>
      <c r="Q50" s="589"/>
      <c r="R50" s="591" t="s">
        <v>100</v>
      </c>
      <c r="S50" s="592"/>
      <c r="T50" s="592"/>
      <c r="U50" s="592"/>
      <c r="V50" s="593"/>
      <c r="AA50" s="187"/>
    </row>
    <row r="51" spans="1:37" s="120" customFormat="1" ht="19.5" customHeight="1" x14ac:dyDescent="0.2">
      <c r="B51" s="140"/>
      <c r="C51" s="120" t="s">
        <v>382</v>
      </c>
      <c r="D51" s="134"/>
      <c r="E51" s="134"/>
      <c r="F51" s="134"/>
      <c r="G51" s="134"/>
      <c r="H51" s="134"/>
      <c r="I51" s="134"/>
      <c r="J51" s="134"/>
      <c r="K51" s="134"/>
      <c r="L51" s="134"/>
      <c r="M51" s="134"/>
      <c r="N51" s="134"/>
      <c r="O51" s="134"/>
      <c r="Y51" s="587" t="s">
        <v>373</v>
      </c>
      <c r="Z51" s="587"/>
      <c r="AA51" s="187"/>
    </row>
    <row r="52" spans="1:37" s="120" customFormat="1" ht="19.5" customHeight="1" x14ac:dyDescent="0.2">
      <c r="B52" s="140"/>
      <c r="C52" s="120" t="s">
        <v>381</v>
      </c>
      <c r="D52" s="134"/>
      <c r="E52" s="134"/>
      <c r="F52" s="134"/>
      <c r="G52" s="134"/>
      <c r="H52" s="134"/>
      <c r="I52" s="134"/>
      <c r="J52" s="134"/>
      <c r="K52" s="134"/>
      <c r="L52" s="134"/>
      <c r="M52" s="134"/>
      <c r="N52" s="134"/>
      <c r="O52" s="134"/>
      <c r="Y52" s="587" t="s">
        <v>373</v>
      </c>
      <c r="Z52" s="587"/>
      <c r="AA52" s="187"/>
    </row>
    <row r="53" spans="1:37" s="120" customFormat="1" ht="23.25" customHeight="1" x14ac:dyDescent="0.2">
      <c r="B53" s="140"/>
      <c r="D53" s="555" t="s">
        <v>380</v>
      </c>
      <c r="E53" s="555"/>
      <c r="F53" s="555"/>
      <c r="G53" s="555"/>
      <c r="H53" s="555"/>
      <c r="I53" s="555"/>
      <c r="J53" s="555"/>
      <c r="K53" s="134"/>
      <c r="L53" s="134"/>
      <c r="M53" s="134"/>
      <c r="N53" s="134"/>
      <c r="O53" s="134"/>
      <c r="Y53" s="181"/>
      <c r="Z53" s="181"/>
      <c r="AA53" s="187"/>
    </row>
    <row r="54" spans="1:37" s="120" customFormat="1" ht="23.25" customHeight="1" x14ac:dyDescent="0.2">
      <c r="B54" s="140"/>
      <c r="C54" s="120" t="s">
        <v>379</v>
      </c>
      <c r="AA54" s="187"/>
    </row>
    <row r="55" spans="1:37" s="120" customFormat="1" ht="6.75" customHeight="1" x14ac:dyDescent="0.2">
      <c r="B55" s="140"/>
      <c r="AA55" s="187"/>
    </row>
    <row r="56" spans="1:37" s="120" customFormat="1" ht="19.5" customHeight="1" x14ac:dyDescent="0.2">
      <c r="B56" s="140" t="s">
        <v>232</v>
      </c>
      <c r="C56" s="496" t="s">
        <v>234</v>
      </c>
      <c r="D56" s="500"/>
      <c r="E56" s="500"/>
      <c r="F56" s="500"/>
      <c r="G56" s="500"/>
      <c r="H56" s="564"/>
      <c r="I56" s="588"/>
      <c r="J56" s="588"/>
      <c r="K56" s="588"/>
      <c r="L56" s="588"/>
      <c r="M56" s="588"/>
      <c r="N56" s="588"/>
      <c r="O56" s="588"/>
      <c r="P56" s="588"/>
      <c r="Q56" s="588"/>
      <c r="R56" s="588"/>
      <c r="S56" s="588"/>
      <c r="T56" s="588"/>
      <c r="U56" s="588"/>
      <c r="V56" s="588"/>
      <c r="W56" s="588"/>
      <c r="X56" s="588"/>
      <c r="Y56" s="588"/>
      <c r="Z56" s="589"/>
      <c r="AA56" s="187"/>
    </row>
    <row r="57" spans="1:37" s="120" customFormat="1" ht="19.5" customHeight="1" x14ac:dyDescent="0.2">
      <c r="B57" s="140" t="s">
        <v>232</v>
      </c>
      <c r="C57" s="496" t="s">
        <v>233</v>
      </c>
      <c r="D57" s="500"/>
      <c r="E57" s="500"/>
      <c r="F57" s="500"/>
      <c r="G57" s="500"/>
      <c r="H57" s="564"/>
      <c r="I57" s="588"/>
      <c r="J57" s="588"/>
      <c r="K57" s="588"/>
      <c r="L57" s="588"/>
      <c r="M57" s="588"/>
      <c r="N57" s="588"/>
      <c r="O57" s="588"/>
      <c r="P57" s="588"/>
      <c r="Q57" s="588"/>
      <c r="R57" s="588"/>
      <c r="S57" s="588"/>
      <c r="T57" s="588"/>
      <c r="U57" s="588"/>
      <c r="V57" s="588"/>
      <c r="W57" s="588"/>
      <c r="X57" s="588"/>
      <c r="Y57" s="588"/>
      <c r="Z57" s="589"/>
      <c r="AA57" s="187"/>
    </row>
    <row r="58" spans="1:37" s="120" customFormat="1" ht="19.5" customHeight="1" x14ac:dyDescent="0.2">
      <c r="B58" s="140" t="s">
        <v>232</v>
      </c>
      <c r="C58" s="496" t="s">
        <v>231</v>
      </c>
      <c r="D58" s="500"/>
      <c r="E58" s="500"/>
      <c r="F58" s="500"/>
      <c r="G58" s="500"/>
      <c r="H58" s="564"/>
      <c r="I58" s="588"/>
      <c r="J58" s="588"/>
      <c r="K58" s="588"/>
      <c r="L58" s="588"/>
      <c r="M58" s="588"/>
      <c r="N58" s="588"/>
      <c r="O58" s="588"/>
      <c r="P58" s="588"/>
      <c r="Q58" s="588"/>
      <c r="R58" s="588"/>
      <c r="S58" s="588"/>
      <c r="T58" s="588"/>
      <c r="U58" s="588"/>
      <c r="V58" s="588"/>
      <c r="W58" s="588"/>
      <c r="X58" s="588"/>
      <c r="Y58" s="588"/>
      <c r="Z58" s="589"/>
      <c r="AA58" s="187"/>
    </row>
    <row r="59" spans="1:37" s="120" customFormat="1" ht="19.5" customHeight="1" x14ac:dyDescent="0.2">
      <c r="B59" s="140"/>
      <c r="C59" s="134"/>
      <c r="D59" s="134"/>
      <c r="E59" s="134"/>
      <c r="F59" s="134"/>
      <c r="G59" s="134"/>
      <c r="H59" s="134"/>
      <c r="I59" s="141"/>
      <c r="J59" s="141"/>
      <c r="K59" s="141"/>
      <c r="L59" s="141"/>
      <c r="M59" s="141"/>
      <c r="N59" s="141"/>
      <c r="O59" s="141"/>
      <c r="P59" s="141"/>
      <c r="Q59" s="141"/>
      <c r="R59" s="141"/>
      <c r="S59" s="141"/>
      <c r="T59" s="141"/>
      <c r="U59" s="141"/>
      <c r="V59" s="141"/>
      <c r="W59" s="141"/>
      <c r="X59" s="141"/>
      <c r="Y59" s="141"/>
      <c r="Z59" s="141"/>
      <c r="AA59" s="187"/>
    </row>
    <row r="60" spans="1:37" s="141" customFormat="1" ht="18" customHeight="1" x14ac:dyDescent="0.2">
      <c r="A60" s="120"/>
      <c r="B60" s="140"/>
      <c r="C60" s="512" t="s">
        <v>378</v>
      </c>
      <c r="D60" s="512"/>
      <c r="E60" s="512"/>
      <c r="F60" s="512"/>
      <c r="G60" s="512"/>
      <c r="H60" s="512"/>
      <c r="I60" s="512"/>
      <c r="J60" s="512"/>
      <c r="K60" s="512"/>
      <c r="L60" s="512"/>
      <c r="M60" s="512"/>
      <c r="N60" s="512"/>
      <c r="O60" s="512"/>
      <c r="P60" s="512"/>
      <c r="Q60" s="512"/>
      <c r="R60" s="512"/>
      <c r="S60" s="512"/>
      <c r="T60" s="512"/>
      <c r="U60" s="512"/>
      <c r="V60" s="512"/>
      <c r="W60" s="512"/>
      <c r="X60" s="512"/>
      <c r="Y60" s="512"/>
      <c r="Z60" s="512"/>
      <c r="AA60" s="513"/>
      <c r="AB60" s="120"/>
      <c r="AC60" s="120"/>
      <c r="AD60" s="120"/>
      <c r="AE60" s="120"/>
      <c r="AF60" s="120"/>
      <c r="AG60" s="120"/>
      <c r="AH60" s="120"/>
      <c r="AI60" s="120"/>
      <c r="AJ60" s="120"/>
      <c r="AK60" s="120"/>
    </row>
    <row r="61" spans="1:37" s="141" customFormat="1" ht="18" customHeight="1" x14ac:dyDescent="0.2">
      <c r="A61" s="120"/>
      <c r="B61" s="140"/>
      <c r="C61" s="134"/>
      <c r="D61" s="134"/>
      <c r="E61" s="134"/>
      <c r="F61" s="134"/>
      <c r="G61" s="134"/>
      <c r="H61" s="134"/>
      <c r="I61" s="134"/>
      <c r="J61" s="134"/>
      <c r="K61" s="134"/>
      <c r="L61" s="134"/>
      <c r="M61" s="134"/>
      <c r="N61" s="134"/>
      <c r="O61" s="134"/>
      <c r="P61" s="120"/>
      <c r="Q61" s="120"/>
      <c r="R61" s="120"/>
      <c r="S61" s="120"/>
      <c r="T61" s="120"/>
      <c r="U61" s="120"/>
      <c r="V61" s="120"/>
      <c r="W61" s="120"/>
      <c r="X61" s="120"/>
      <c r="Y61" s="120"/>
      <c r="Z61" s="120"/>
      <c r="AA61" s="187"/>
      <c r="AB61" s="120"/>
      <c r="AC61" s="120"/>
      <c r="AD61" s="120"/>
      <c r="AE61" s="120"/>
      <c r="AF61" s="120"/>
      <c r="AG61" s="120"/>
      <c r="AH61" s="120"/>
      <c r="AI61" s="120"/>
      <c r="AJ61" s="120"/>
      <c r="AK61" s="120"/>
    </row>
    <row r="62" spans="1:37" s="141" customFormat="1" ht="19.5" customHeight="1" x14ac:dyDescent="0.2">
      <c r="A62" s="120"/>
      <c r="B62" s="140"/>
      <c r="C62" s="120"/>
      <c r="D62" s="586" t="s">
        <v>377</v>
      </c>
      <c r="E62" s="586"/>
      <c r="F62" s="586"/>
      <c r="G62" s="586"/>
      <c r="H62" s="586"/>
      <c r="I62" s="586"/>
      <c r="J62" s="586"/>
      <c r="K62" s="586"/>
      <c r="L62" s="586"/>
      <c r="M62" s="586"/>
      <c r="N62" s="586"/>
      <c r="O62" s="586"/>
      <c r="P62" s="586"/>
      <c r="Q62" s="586"/>
      <c r="R62" s="586"/>
      <c r="S62" s="586"/>
      <c r="T62" s="586"/>
      <c r="U62" s="586"/>
      <c r="V62" s="586"/>
      <c r="W62" s="120"/>
      <c r="X62" s="120"/>
      <c r="Y62" s="587" t="s">
        <v>373</v>
      </c>
      <c r="Z62" s="587"/>
      <c r="AA62" s="187"/>
      <c r="AB62" s="120"/>
      <c r="AC62" s="120"/>
      <c r="AD62" s="120"/>
      <c r="AE62" s="120"/>
      <c r="AF62" s="120"/>
      <c r="AG62" s="120"/>
      <c r="AH62" s="120"/>
      <c r="AI62" s="120"/>
      <c r="AJ62" s="120"/>
      <c r="AK62" s="120"/>
    </row>
    <row r="63" spans="1:37" ht="19.5" customHeight="1" x14ac:dyDescent="0.2">
      <c r="A63" s="141"/>
      <c r="B63" s="186"/>
      <c r="C63" s="141"/>
      <c r="D63" s="586" t="s">
        <v>376</v>
      </c>
      <c r="E63" s="586"/>
      <c r="F63" s="586"/>
      <c r="G63" s="586"/>
      <c r="H63" s="586"/>
      <c r="I63" s="586"/>
      <c r="J63" s="586"/>
      <c r="K63" s="586"/>
      <c r="L63" s="586"/>
      <c r="M63" s="586"/>
      <c r="N63" s="586"/>
      <c r="O63" s="586"/>
      <c r="P63" s="586"/>
      <c r="Q63" s="586"/>
      <c r="R63" s="586"/>
      <c r="S63" s="586"/>
      <c r="T63" s="586"/>
      <c r="U63" s="586"/>
      <c r="V63" s="586"/>
      <c r="W63" s="141"/>
      <c r="X63" s="141"/>
      <c r="Y63" s="587" t="s">
        <v>373</v>
      </c>
      <c r="Z63" s="587"/>
      <c r="AA63" s="133"/>
      <c r="AB63" s="141"/>
      <c r="AC63" s="141"/>
      <c r="AD63" s="141"/>
      <c r="AE63" s="141"/>
      <c r="AF63" s="141"/>
      <c r="AG63" s="141"/>
      <c r="AH63" s="141"/>
      <c r="AI63" s="141"/>
      <c r="AJ63" s="141"/>
      <c r="AK63" s="141"/>
    </row>
    <row r="64" spans="1:37" ht="19.5" customHeight="1" x14ac:dyDescent="0.2">
      <c r="A64" s="141"/>
      <c r="B64" s="186"/>
      <c r="C64" s="141"/>
      <c r="D64" s="586" t="s">
        <v>375</v>
      </c>
      <c r="E64" s="586"/>
      <c r="F64" s="586"/>
      <c r="G64" s="586"/>
      <c r="H64" s="586"/>
      <c r="I64" s="586"/>
      <c r="J64" s="586"/>
      <c r="K64" s="586"/>
      <c r="L64" s="586"/>
      <c r="M64" s="586"/>
      <c r="N64" s="586"/>
      <c r="O64" s="586"/>
      <c r="P64" s="586"/>
      <c r="Q64" s="586"/>
      <c r="R64" s="586"/>
      <c r="S64" s="586"/>
      <c r="T64" s="586"/>
      <c r="U64" s="586"/>
      <c r="V64" s="586"/>
      <c r="W64" s="141"/>
      <c r="X64" s="141"/>
      <c r="Y64" s="587" t="s">
        <v>373</v>
      </c>
      <c r="Z64" s="587"/>
      <c r="AA64" s="133"/>
      <c r="AB64" s="141"/>
      <c r="AC64" s="141"/>
      <c r="AD64" s="141"/>
      <c r="AE64" s="141"/>
      <c r="AF64" s="141"/>
      <c r="AG64" s="141"/>
      <c r="AH64" s="141"/>
      <c r="AI64" s="141"/>
      <c r="AJ64" s="141"/>
      <c r="AK64" s="141"/>
    </row>
    <row r="65" spans="1:37" ht="19.5" customHeight="1" x14ac:dyDescent="0.2">
      <c r="A65" s="141"/>
      <c r="B65" s="186"/>
      <c r="C65" s="141"/>
      <c r="D65" s="586" t="s">
        <v>374</v>
      </c>
      <c r="E65" s="586"/>
      <c r="F65" s="586"/>
      <c r="G65" s="586"/>
      <c r="H65" s="586"/>
      <c r="I65" s="586"/>
      <c r="J65" s="586"/>
      <c r="K65" s="586"/>
      <c r="L65" s="586"/>
      <c r="M65" s="586"/>
      <c r="N65" s="586"/>
      <c r="O65" s="586"/>
      <c r="P65" s="586"/>
      <c r="Q65" s="586"/>
      <c r="R65" s="586"/>
      <c r="S65" s="586"/>
      <c r="T65" s="586"/>
      <c r="U65" s="586"/>
      <c r="V65" s="586"/>
      <c r="W65" s="141"/>
      <c r="X65" s="141"/>
      <c r="Y65" s="587" t="s">
        <v>373</v>
      </c>
      <c r="Z65" s="587"/>
      <c r="AA65" s="133"/>
      <c r="AB65" s="141"/>
      <c r="AC65" s="141"/>
      <c r="AD65" s="141"/>
      <c r="AE65" s="141"/>
      <c r="AF65" s="141"/>
      <c r="AG65" s="141"/>
      <c r="AH65" s="141"/>
      <c r="AI65" s="141"/>
      <c r="AJ65" s="141"/>
      <c r="AK65" s="141"/>
    </row>
    <row r="66" spans="1:37" s="141" customFormat="1" x14ac:dyDescent="0.2">
      <c r="B66" s="186"/>
      <c r="D66" s="586" t="s">
        <v>372</v>
      </c>
      <c r="E66" s="586"/>
      <c r="F66" s="586"/>
      <c r="G66" s="586"/>
      <c r="H66" s="586"/>
      <c r="I66" s="586"/>
      <c r="J66" s="586"/>
      <c r="K66" s="586"/>
      <c r="L66" s="586"/>
      <c r="M66" s="586"/>
      <c r="N66" s="586"/>
      <c r="O66" s="586"/>
      <c r="P66" s="586"/>
      <c r="Q66" s="586"/>
      <c r="R66" s="586"/>
      <c r="S66" s="586"/>
      <c r="T66" s="586"/>
      <c r="U66" s="586"/>
      <c r="V66" s="586"/>
      <c r="Y66" s="212"/>
      <c r="Z66" s="212"/>
      <c r="AA66" s="133"/>
    </row>
    <row r="67" spans="1:37" s="141" customFormat="1" x14ac:dyDescent="0.2">
      <c r="A67" s="115"/>
      <c r="B67" s="19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97"/>
      <c r="AB67" s="115"/>
      <c r="AC67" s="115"/>
      <c r="AD67" s="115"/>
      <c r="AE67" s="115"/>
      <c r="AF67" s="115"/>
      <c r="AG67" s="115"/>
      <c r="AH67" s="115"/>
      <c r="AI67" s="115"/>
      <c r="AJ67" s="115"/>
      <c r="AK67" s="115"/>
    </row>
    <row r="68" spans="1:37" s="141" customFormat="1" x14ac:dyDescent="0.2">
      <c r="A68" s="115"/>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115"/>
    </row>
    <row r="69" spans="1:37" ht="37" customHeight="1" x14ac:dyDescent="0.2">
      <c r="B69" s="585" t="s">
        <v>371</v>
      </c>
      <c r="C69" s="585"/>
      <c r="D69" s="585"/>
      <c r="E69" s="585"/>
      <c r="F69" s="585"/>
      <c r="G69" s="585"/>
      <c r="H69" s="585"/>
      <c r="I69" s="585"/>
      <c r="J69" s="585"/>
      <c r="K69" s="585"/>
      <c r="L69" s="585"/>
      <c r="M69" s="585"/>
      <c r="N69" s="585"/>
      <c r="O69" s="585"/>
      <c r="P69" s="585"/>
      <c r="Q69" s="585"/>
      <c r="R69" s="585"/>
      <c r="S69" s="585"/>
      <c r="T69" s="585"/>
      <c r="U69" s="585"/>
      <c r="V69" s="585"/>
      <c r="W69" s="585"/>
      <c r="X69" s="585"/>
      <c r="Y69" s="585"/>
      <c r="Z69" s="585"/>
      <c r="AA69" s="585"/>
    </row>
    <row r="70" spans="1:37" x14ac:dyDescent="0.2">
      <c r="A70" s="141"/>
      <c r="B70" s="585" t="s">
        <v>370</v>
      </c>
      <c r="C70" s="585"/>
      <c r="D70" s="585"/>
      <c r="E70" s="585"/>
      <c r="F70" s="585"/>
      <c r="G70" s="585"/>
      <c r="H70" s="585"/>
      <c r="I70" s="585"/>
      <c r="J70" s="585"/>
      <c r="K70" s="585"/>
      <c r="L70" s="585"/>
      <c r="M70" s="585"/>
      <c r="N70" s="585"/>
      <c r="O70" s="585"/>
      <c r="P70" s="585"/>
      <c r="Q70" s="585"/>
      <c r="R70" s="585"/>
      <c r="S70" s="585"/>
      <c r="T70" s="585"/>
      <c r="U70" s="585"/>
      <c r="V70" s="585"/>
      <c r="W70" s="585"/>
      <c r="X70" s="585"/>
      <c r="Y70" s="585"/>
      <c r="Z70" s="585"/>
      <c r="AA70" s="585"/>
      <c r="AB70" s="141"/>
      <c r="AC70" s="141"/>
      <c r="AD70" s="141"/>
      <c r="AE70" s="141"/>
      <c r="AF70" s="141"/>
      <c r="AG70" s="141"/>
      <c r="AH70" s="141"/>
      <c r="AI70" s="141"/>
      <c r="AJ70" s="141"/>
      <c r="AK70" s="141"/>
    </row>
    <row r="71" spans="1:37" ht="13.5" customHeight="1" x14ac:dyDescent="0.2">
      <c r="A71" s="141"/>
      <c r="B71" s="585" t="s">
        <v>369</v>
      </c>
      <c r="C71" s="585"/>
      <c r="D71" s="585"/>
      <c r="E71" s="585"/>
      <c r="F71" s="585"/>
      <c r="G71" s="585"/>
      <c r="H71" s="585"/>
      <c r="I71" s="585"/>
      <c r="J71" s="585"/>
      <c r="K71" s="585"/>
      <c r="L71" s="585"/>
      <c r="M71" s="585"/>
      <c r="N71" s="585"/>
      <c r="O71" s="585"/>
      <c r="P71" s="585"/>
      <c r="Q71" s="585"/>
      <c r="R71" s="585"/>
      <c r="S71" s="585"/>
      <c r="T71" s="585"/>
      <c r="U71" s="585"/>
      <c r="V71" s="585"/>
      <c r="W71" s="585"/>
      <c r="X71" s="585"/>
      <c r="Y71" s="585"/>
      <c r="Z71" s="585"/>
      <c r="AA71" s="585"/>
      <c r="AB71" s="141"/>
      <c r="AC71" s="141"/>
      <c r="AD71" s="141"/>
      <c r="AE71" s="141"/>
      <c r="AF71" s="141"/>
      <c r="AG71" s="141"/>
      <c r="AH71" s="141"/>
      <c r="AI71" s="141"/>
      <c r="AJ71" s="141"/>
      <c r="AK71" s="141"/>
    </row>
    <row r="72" spans="1:37" x14ac:dyDescent="0.2">
      <c r="A72" s="141"/>
      <c r="B72" s="585" t="s">
        <v>368</v>
      </c>
      <c r="C72" s="585"/>
      <c r="D72" s="585"/>
      <c r="E72" s="585"/>
      <c r="F72" s="585"/>
      <c r="G72" s="585"/>
      <c r="H72" s="585"/>
      <c r="I72" s="585"/>
      <c r="J72" s="585"/>
      <c r="K72" s="585"/>
      <c r="L72" s="585"/>
      <c r="M72" s="585"/>
      <c r="N72" s="585"/>
      <c r="O72" s="585"/>
      <c r="P72" s="585"/>
      <c r="Q72" s="585"/>
      <c r="R72" s="585"/>
      <c r="S72" s="585"/>
      <c r="T72" s="585"/>
      <c r="U72" s="585"/>
      <c r="V72" s="585"/>
      <c r="W72" s="585"/>
      <c r="X72" s="585"/>
      <c r="Y72" s="585"/>
      <c r="Z72" s="585"/>
      <c r="AA72" s="585"/>
      <c r="AB72" s="141"/>
      <c r="AC72" s="141"/>
      <c r="AD72" s="141"/>
      <c r="AE72" s="141"/>
      <c r="AF72" s="141"/>
      <c r="AG72" s="141"/>
      <c r="AH72" s="141"/>
      <c r="AI72" s="141"/>
      <c r="AJ72" s="141"/>
      <c r="AK72" s="141"/>
    </row>
    <row r="73" spans="1:37" x14ac:dyDescent="0.2">
      <c r="B73" s="585" t="s">
        <v>367</v>
      </c>
      <c r="C73" s="585"/>
      <c r="D73" s="585"/>
      <c r="E73" s="585"/>
      <c r="F73" s="585"/>
      <c r="G73" s="585"/>
      <c r="H73" s="585"/>
      <c r="I73" s="585"/>
      <c r="J73" s="585"/>
      <c r="K73" s="585"/>
      <c r="L73" s="585"/>
      <c r="M73" s="585"/>
      <c r="N73" s="585"/>
      <c r="O73" s="585"/>
      <c r="P73" s="585"/>
      <c r="Q73" s="585"/>
      <c r="R73" s="585"/>
      <c r="S73" s="585"/>
      <c r="T73" s="585"/>
      <c r="U73" s="585"/>
      <c r="V73" s="585"/>
      <c r="W73" s="585"/>
      <c r="X73" s="585"/>
      <c r="Y73" s="585"/>
      <c r="Z73" s="585"/>
      <c r="AA73" s="585"/>
      <c r="AB73" s="256"/>
    </row>
    <row r="74" spans="1:37" x14ac:dyDescent="0.2">
      <c r="B74" s="585" t="s">
        <v>366</v>
      </c>
      <c r="C74" s="585"/>
      <c r="D74" s="585"/>
      <c r="E74" s="585"/>
      <c r="F74" s="585"/>
      <c r="G74" s="585"/>
      <c r="H74" s="585"/>
      <c r="I74" s="585"/>
      <c r="J74" s="585"/>
      <c r="K74" s="585"/>
      <c r="L74" s="585"/>
      <c r="M74" s="585"/>
      <c r="N74" s="585"/>
      <c r="O74" s="585"/>
      <c r="P74" s="585"/>
      <c r="Q74" s="585"/>
      <c r="R74" s="585"/>
      <c r="S74" s="585"/>
      <c r="T74" s="585"/>
      <c r="U74" s="585"/>
      <c r="V74" s="585"/>
      <c r="W74" s="585"/>
      <c r="X74" s="585"/>
      <c r="Y74" s="585"/>
      <c r="Z74" s="585"/>
      <c r="AA74" s="249"/>
      <c r="AB74" s="256"/>
    </row>
    <row r="75" spans="1:37" x14ac:dyDescent="0.2">
      <c r="B75" s="255"/>
      <c r="D75" s="254"/>
    </row>
    <row r="76" spans="1:37" x14ac:dyDescent="0.2">
      <c r="B76" s="255"/>
      <c r="D76" s="254"/>
    </row>
    <row r="77" spans="1:37" x14ac:dyDescent="0.2">
      <c r="B77" s="255"/>
      <c r="D77" s="254"/>
    </row>
    <row r="78" spans="1:37" x14ac:dyDescent="0.2">
      <c r="B78" s="255"/>
      <c r="D78" s="254"/>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U9:AA9"/>
    <mergeCell ref="G10:M10"/>
    <mergeCell ref="N10:T10"/>
    <mergeCell ref="U10:AA10"/>
    <mergeCell ref="G11:M11"/>
    <mergeCell ref="C36:Z36"/>
    <mergeCell ref="N11:T11"/>
    <mergeCell ref="U11:AA11"/>
    <mergeCell ref="C34:Z34"/>
    <mergeCell ref="Y22:Z22"/>
    <mergeCell ref="Y23:Z23"/>
    <mergeCell ref="Y24:Z24"/>
    <mergeCell ref="D25:J25"/>
    <mergeCell ref="C28:H28"/>
    <mergeCell ref="I28:Z28"/>
    <mergeCell ref="C29:H29"/>
    <mergeCell ref="B15:F15"/>
    <mergeCell ref="G15:AA15"/>
    <mergeCell ref="B9:F14"/>
    <mergeCell ref="G9:M9"/>
    <mergeCell ref="N9:T9"/>
    <mergeCell ref="I29:Z29"/>
    <mergeCell ref="C30:H30"/>
    <mergeCell ref="I30:Z30"/>
    <mergeCell ref="Y32:Z32"/>
    <mergeCell ref="C35:Z35"/>
    <mergeCell ref="D38:V38"/>
    <mergeCell ref="Y38:Z38"/>
    <mergeCell ref="D39:V39"/>
    <mergeCell ref="Y39:Z39"/>
    <mergeCell ref="Y52:Z52"/>
    <mergeCell ref="D40:V40"/>
    <mergeCell ref="Y40:Z40"/>
    <mergeCell ref="D41:V41"/>
    <mergeCell ref="Y41:Z41"/>
    <mergeCell ref="D42:V42"/>
    <mergeCell ref="C58:H58"/>
    <mergeCell ref="I58:Z58"/>
    <mergeCell ref="C60:AA60"/>
    <mergeCell ref="Y48:Z48"/>
    <mergeCell ref="D49:Q49"/>
    <mergeCell ref="R49:V49"/>
    <mergeCell ref="D50:Q50"/>
    <mergeCell ref="R50:V50"/>
    <mergeCell ref="Y51:Z51"/>
    <mergeCell ref="D53:J53"/>
    <mergeCell ref="C56:H56"/>
    <mergeCell ref="I56:Z56"/>
    <mergeCell ref="C57:H57"/>
    <mergeCell ref="I57:Z57"/>
    <mergeCell ref="D62:V62"/>
    <mergeCell ref="Y62:Z62"/>
    <mergeCell ref="D63:V63"/>
    <mergeCell ref="Y63:Z63"/>
    <mergeCell ref="B72:AA72"/>
    <mergeCell ref="D64:V64"/>
    <mergeCell ref="Y64:Z64"/>
    <mergeCell ref="B74:Z74"/>
    <mergeCell ref="D65:V65"/>
    <mergeCell ref="Y65:Z65"/>
    <mergeCell ref="D66:V66"/>
    <mergeCell ref="B69:AA69"/>
    <mergeCell ref="B70:AA70"/>
    <mergeCell ref="B71:AA71"/>
    <mergeCell ref="B73:AA73"/>
  </mergeCells>
  <phoneticPr fontId="31"/>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57" customWidth="1"/>
    <col min="2" max="56" width="6.08984375" style="257" customWidth="1"/>
    <col min="57" max="16384" width="4.90625" style="257"/>
  </cols>
  <sheetData>
    <row r="1" spans="2:57" s="258" customFormat="1" ht="20.25" customHeight="1" x14ac:dyDescent="0.2">
      <c r="C1" s="264" t="s">
        <v>484</v>
      </c>
      <c r="D1" s="264"/>
      <c r="G1" s="325" t="s">
        <v>536</v>
      </c>
      <c r="J1" s="264"/>
      <c r="K1" s="264"/>
      <c r="L1" s="264"/>
      <c r="M1" s="264"/>
      <c r="AK1" s="307" t="s">
        <v>483</v>
      </c>
      <c r="AL1" s="307" t="s">
        <v>477</v>
      </c>
      <c r="AM1" s="473"/>
      <c r="AN1" s="473"/>
      <c r="AO1" s="473"/>
      <c r="AP1" s="473"/>
      <c r="AQ1" s="473"/>
      <c r="AR1" s="473"/>
      <c r="AS1" s="473"/>
      <c r="AT1" s="473"/>
      <c r="AU1" s="473"/>
      <c r="AV1" s="473"/>
      <c r="AW1" s="473"/>
      <c r="AX1" s="473"/>
      <c r="AY1" s="473"/>
      <c r="AZ1" s="473"/>
      <c r="BA1" s="473"/>
      <c r="BB1" s="319" t="s">
        <v>476</v>
      </c>
    </row>
    <row r="2" spans="2:57" s="306" customFormat="1" ht="20.25" customHeight="1" x14ac:dyDescent="0.2">
      <c r="D2" s="325"/>
      <c r="H2" s="325"/>
      <c r="I2" s="307"/>
      <c r="J2" s="307"/>
      <c r="K2" s="307"/>
      <c r="L2" s="307"/>
      <c r="M2" s="307"/>
      <c r="T2" s="307" t="s">
        <v>482</v>
      </c>
      <c r="U2" s="463">
        <v>6</v>
      </c>
      <c r="V2" s="463"/>
      <c r="W2" s="307" t="s">
        <v>477</v>
      </c>
      <c r="X2" s="474">
        <f>IF(U2=0,"",YEAR(DATE(2018+U2,1,1)))</f>
        <v>2024</v>
      </c>
      <c r="Y2" s="474"/>
      <c r="Z2" s="306" t="s">
        <v>481</v>
      </c>
      <c r="AA2" s="306" t="s">
        <v>480</v>
      </c>
      <c r="AB2" s="463"/>
      <c r="AC2" s="463"/>
      <c r="AD2" s="306" t="s">
        <v>479</v>
      </c>
      <c r="AJ2" s="319"/>
      <c r="AK2" s="307" t="s">
        <v>478</v>
      </c>
      <c r="AL2" s="307" t="s">
        <v>477</v>
      </c>
      <c r="AM2" s="473"/>
      <c r="AN2" s="473"/>
      <c r="AO2" s="473"/>
      <c r="AP2" s="473"/>
      <c r="AQ2" s="473"/>
      <c r="AR2" s="473"/>
      <c r="AS2" s="473"/>
      <c r="AT2" s="473"/>
      <c r="AU2" s="473"/>
      <c r="AV2" s="473"/>
      <c r="AW2" s="473"/>
      <c r="AX2" s="473"/>
      <c r="AY2" s="473"/>
      <c r="AZ2" s="473"/>
      <c r="BA2" s="473"/>
      <c r="BB2" s="319" t="s">
        <v>476</v>
      </c>
      <c r="BC2" s="307"/>
      <c r="BD2" s="307"/>
      <c r="BE2" s="307"/>
    </row>
    <row r="3" spans="2:57" s="306" customFormat="1" ht="20.25" customHeight="1" x14ac:dyDescent="0.2">
      <c r="D3" s="325"/>
      <c r="H3" s="325"/>
      <c r="I3" s="307"/>
      <c r="J3" s="307"/>
      <c r="K3" s="307"/>
      <c r="L3" s="307"/>
      <c r="M3" s="307"/>
      <c r="T3" s="324"/>
      <c r="U3" s="311"/>
      <c r="V3" s="311"/>
      <c r="W3" s="323"/>
      <c r="X3" s="311"/>
      <c r="Y3" s="311"/>
      <c r="Z3" s="312"/>
      <c r="AA3" s="312"/>
      <c r="AB3" s="311"/>
      <c r="AC3" s="311"/>
      <c r="AD3" s="320"/>
      <c r="AJ3" s="319"/>
      <c r="AK3" s="307"/>
      <c r="AL3" s="307"/>
      <c r="AM3" s="318"/>
      <c r="AN3" s="318"/>
      <c r="AO3" s="318"/>
      <c r="AP3" s="318"/>
      <c r="AQ3" s="318"/>
      <c r="AR3" s="318"/>
      <c r="AS3" s="318"/>
      <c r="AT3" s="318"/>
      <c r="AU3" s="318"/>
      <c r="AV3" s="318"/>
      <c r="AW3" s="318"/>
      <c r="AX3" s="318"/>
      <c r="AY3" s="317" t="s">
        <v>475</v>
      </c>
      <c r="AZ3" s="464" t="s">
        <v>474</v>
      </c>
      <c r="BA3" s="464"/>
      <c r="BB3" s="464"/>
      <c r="BC3" s="464"/>
      <c r="BD3" s="307"/>
      <c r="BE3" s="307"/>
    </row>
    <row r="4" spans="2:57" s="306" customFormat="1" ht="20.25" customHeight="1" x14ac:dyDescent="0.2">
      <c r="B4" s="309"/>
      <c r="C4" s="309"/>
      <c r="D4" s="309"/>
      <c r="E4" s="309"/>
      <c r="F4" s="309"/>
      <c r="G4" s="309"/>
      <c r="H4" s="309"/>
      <c r="I4" s="309"/>
      <c r="J4" s="322"/>
      <c r="K4" s="316"/>
      <c r="L4" s="316"/>
      <c r="M4" s="316"/>
      <c r="N4" s="316"/>
      <c r="O4" s="316"/>
      <c r="P4" s="321"/>
      <c r="Q4" s="316"/>
      <c r="R4" s="316"/>
      <c r="Z4" s="312"/>
      <c r="AA4" s="312"/>
      <c r="AB4" s="311"/>
      <c r="AC4" s="311"/>
      <c r="AD4" s="320"/>
      <c r="AJ4" s="319"/>
      <c r="AK4" s="307"/>
      <c r="AL4" s="307"/>
      <c r="AM4" s="318"/>
      <c r="AN4" s="318"/>
      <c r="AO4" s="318"/>
      <c r="AP4" s="318"/>
      <c r="AQ4" s="318"/>
      <c r="AR4" s="318"/>
      <c r="AS4" s="318"/>
      <c r="AT4" s="318"/>
      <c r="AU4" s="318"/>
      <c r="AV4" s="318"/>
      <c r="AW4" s="318"/>
      <c r="AX4" s="318"/>
      <c r="AY4" s="317" t="s">
        <v>473</v>
      </c>
      <c r="AZ4" s="464" t="s">
        <v>472</v>
      </c>
      <c r="BA4" s="464"/>
      <c r="BB4" s="464"/>
      <c r="BC4" s="464"/>
      <c r="BD4" s="307"/>
      <c r="BE4" s="307"/>
    </row>
    <row r="5" spans="2:57" s="306" customFormat="1" ht="20.25" customHeight="1" x14ac:dyDescent="0.2">
      <c r="B5" s="313"/>
      <c r="C5" s="313"/>
      <c r="D5" s="313"/>
      <c r="E5" s="313"/>
      <c r="F5" s="313"/>
      <c r="G5" s="313"/>
      <c r="H5" s="313"/>
      <c r="I5" s="313"/>
      <c r="J5" s="316"/>
      <c r="K5" s="315"/>
      <c r="L5" s="314"/>
      <c r="M5" s="314"/>
      <c r="N5" s="314"/>
      <c r="O5" s="314"/>
      <c r="P5" s="313"/>
      <c r="Q5" s="309"/>
      <c r="R5" s="309"/>
      <c r="S5" s="258"/>
      <c r="Z5" s="312"/>
      <c r="AA5" s="312"/>
      <c r="AB5" s="311"/>
      <c r="AC5" s="311"/>
      <c r="AD5" s="258"/>
      <c r="AE5" s="258"/>
      <c r="AF5" s="258"/>
      <c r="AG5" s="258"/>
      <c r="AJ5" s="258" t="s">
        <v>471</v>
      </c>
      <c r="AK5" s="258"/>
      <c r="AL5" s="258"/>
      <c r="AM5" s="258"/>
      <c r="AN5" s="258"/>
      <c r="AO5" s="258"/>
      <c r="AP5" s="258"/>
      <c r="AQ5" s="258"/>
      <c r="AR5" s="309"/>
      <c r="AS5" s="309"/>
      <c r="AT5" s="308"/>
      <c r="AU5" s="258"/>
      <c r="AV5" s="477">
        <v>40</v>
      </c>
      <c r="AW5" s="478"/>
      <c r="AX5" s="310" t="s">
        <v>470</v>
      </c>
      <c r="AY5" s="309"/>
      <c r="AZ5" s="477">
        <v>160</v>
      </c>
      <c r="BA5" s="478"/>
      <c r="BB5" s="308" t="s">
        <v>469</v>
      </c>
      <c r="BC5" s="258"/>
      <c r="BE5" s="307"/>
    </row>
    <row r="6" spans="2:57" ht="20.25" customHeight="1" thickBot="1" x14ac:dyDescent="0.25">
      <c r="C6" s="265"/>
      <c r="D6" s="265"/>
      <c r="S6" s="265"/>
      <c r="AJ6" s="265"/>
      <c r="BC6" s="305"/>
      <c r="BD6" s="305"/>
      <c r="BE6" s="305"/>
    </row>
    <row r="7" spans="2:57" ht="20.25" customHeight="1" thickBot="1" x14ac:dyDescent="0.25">
      <c r="B7" s="439" t="s">
        <v>468</v>
      </c>
      <c r="C7" s="443" t="s">
        <v>467</v>
      </c>
      <c r="D7" s="451"/>
      <c r="E7" s="442" t="s">
        <v>466</v>
      </c>
      <c r="F7" s="451"/>
      <c r="G7" s="442" t="s">
        <v>465</v>
      </c>
      <c r="H7" s="443"/>
      <c r="I7" s="443"/>
      <c r="J7" s="443"/>
      <c r="K7" s="451"/>
      <c r="L7" s="442" t="s">
        <v>464</v>
      </c>
      <c r="M7" s="443"/>
      <c r="N7" s="443"/>
      <c r="O7" s="444"/>
      <c r="P7" s="479" t="s">
        <v>463</v>
      </c>
      <c r="Q7" s="480"/>
      <c r="R7" s="480"/>
      <c r="S7" s="480"/>
      <c r="T7" s="480"/>
      <c r="U7" s="480"/>
      <c r="V7" s="480"/>
      <c r="W7" s="480"/>
      <c r="X7" s="480"/>
      <c r="Y7" s="480"/>
      <c r="Z7" s="480"/>
      <c r="AA7" s="480"/>
      <c r="AB7" s="480"/>
      <c r="AC7" s="480"/>
      <c r="AD7" s="480"/>
      <c r="AE7" s="480"/>
      <c r="AF7" s="480"/>
      <c r="AG7" s="480"/>
      <c r="AH7" s="480"/>
      <c r="AI7" s="480"/>
      <c r="AJ7" s="480"/>
      <c r="AK7" s="480"/>
      <c r="AL7" s="480"/>
      <c r="AM7" s="480"/>
      <c r="AN7" s="480"/>
      <c r="AO7" s="480"/>
      <c r="AP7" s="480"/>
      <c r="AQ7" s="480"/>
      <c r="AR7" s="480"/>
      <c r="AS7" s="480"/>
      <c r="AT7" s="480"/>
      <c r="AU7" s="465" t="str">
        <f>IF(AZ3="４週","(9)1～4週目の勤務時間数合計","(9)1か月の勤務時間数合計")</f>
        <v>(9)1～4週目の勤務時間数合計</v>
      </c>
      <c r="AV7" s="466"/>
      <c r="AW7" s="465" t="s">
        <v>462</v>
      </c>
      <c r="AX7" s="466"/>
      <c r="AY7" s="475" t="s">
        <v>461</v>
      </c>
      <c r="AZ7" s="475"/>
      <c r="BA7" s="475"/>
      <c r="BB7" s="475"/>
      <c r="BC7" s="475"/>
      <c r="BD7" s="475"/>
    </row>
    <row r="8" spans="2:57" ht="20.25" customHeight="1" thickBot="1" x14ac:dyDescent="0.25">
      <c r="B8" s="440"/>
      <c r="C8" s="446"/>
      <c r="D8" s="452"/>
      <c r="E8" s="445"/>
      <c r="F8" s="452"/>
      <c r="G8" s="445"/>
      <c r="H8" s="446"/>
      <c r="I8" s="446"/>
      <c r="J8" s="446"/>
      <c r="K8" s="452"/>
      <c r="L8" s="445"/>
      <c r="M8" s="446"/>
      <c r="N8" s="446"/>
      <c r="O8" s="447"/>
      <c r="P8" s="454" t="s">
        <v>460</v>
      </c>
      <c r="Q8" s="455"/>
      <c r="R8" s="455"/>
      <c r="S8" s="455"/>
      <c r="T8" s="455"/>
      <c r="U8" s="455"/>
      <c r="V8" s="456"/>
      <c r="W8" s="454" t="s">
        <v>459</v>
      </c>
      <c r="X8" s="455"/>
      <c r="Y8" s="455"/>
      <c r="Z8" s="455"/>
      <c r="AA8" s="455"/>
      <c r="AB8" s="455"/>
      <c r="AC8" s="456"/>
      <c r="AD8" s="454" t="s">
        <v>458</v>
      </c>
      <c r="AE8" s="455"/>
      <c r="AF8" s="455"/>
      <c r="AG8" s="455"/>
      <c r="AH8" s="455"/>
      <c r="AI8" s="455"/>
      <c r="AJ8" s="456"/>
      <c r="AK8" s="454" t="s">
        <v>457</v>
      </c>
      <c r="AL8" s="455"/>
      <c r="AM8" s="455"/>
      <c r="AN8" s="455"/>
      <c r="AO8" s="455"/>
      <c r="AP8" s="455"/>
      <c r="AQ8" s="456"/>
      <c r="AR8" s="454" t="s">
        <v>456</v>
      </c>
      <c r="AS8" s="455"/>
      <c r="AT8" s="456"/>
      <c r="AU8" s="467"/>
      <c r="AV8" s="468"/>
      <c r="AW8" s="467"/>
      <c r="AX8" s="468"/>
      <c r="AY8" s="475"/>
      <c r="AZ8" s="475"/>
      <c r="BA8" s="475"/>
      <c r="BB8" s="475"/>
      <c r="BC8" s="475"/>
      <c r="BD8" s="475"/>
    </row>
    <row r="9" spans="2:57" ht="20.25" customHeight="1" thickBot="1" x14ac:dyDescent="0.25">
      <c r="B9" s="440"/>
      <c r="C9" s="446"/>
      <c r="D9" s="452"/>
      <c r="E9" s="445"/>
      <c r="F9" s="452"/>
      <c r="G9" s="445"/>
      <c r="H9" s="446"/>
      <c r="I9" s="446"/>
      <c r="J9" s="446"/>
      <c r="K9" s="452"/>
      <c r="L9" s="445"/>
      <c r="M9" s="446"/>
      <c r="N9" s="446"/>
      <c r="O9" s="447"/>
      <c r="P9" s="303">
        <f>DAY(DATE($X$2,$AB$2,1))</f>
        <v>1</v>
      </c>
      <c r="Q9" s="302">
        <f>DAY(DATE($X$2,$AB$2,2))</f>
        <v>2</v>
      </c>
      <c r="R9" s="302">
        <f>DAY(DATE($X$2,$AB$2,3))</f>
        <v>3</v>
      </c>
      <c r="S9" s="302">
        <f>DAY(DATE($X$2,$AB$2,4))</f>
        <v>4</v>
      </c>
      <c r="T9" s="302">
        <f>DAY(DATE($X$2,$AB$2,5))</f>
        <v>5</v>
      </c>
      <c r="U9" s="302">
        <f>DAY(DATE($X$2,$AB$2,6))</f>
        <v>6</v>
      </c>
      <c r="V9" s="304">
        <f>DAY(DATE($X$2,$AB$2,7))</f>
        <v>7</v>
      </c>
      <c r="W9" s="303">
        <f>DAY(DATE($X$2,$AB$2,8))</f>
        <v>8</v>
      </c>
      <c r="X9" s="302">
        <f>DAY(DATE($X$2,$AB$2,9))</f>
        <v>9</v>
      </c>
      <c r="Y9" s="302">
        <f>DAY(DATE($X$2,$AB$2,10))</f>
        <v>10</v>
      </c>
      <c r="Z9" s="302">
        <f>DAY(DATE($X$2,$AB$2,11))</f>
        <v>11</v>
      </c>
      <c r="AA9" s="302">
        <f>DAY(DATE($X$2,$AB$2,12))</f>
        <v>12</v>
      </c>
      <c r="AB9" s="302">
        <f>DAY(DATE($X$2,$AB$2,13))</f>
        <v>13</v>
      </c>
      <c r="AC9" s="304">
        <f>DAY(DATE($X$2,$AB$2,14))</f>
        <v>14</v>
      </c>
      <c r="AD9" s="303">
        <f>DAY(DATE($X$2,$AB$2,15))</f>
        <v>15</v>
      </c>
      <c r="AE9" s="302">
        <f>DAY(DATE($X$2,$AB$2,16))</f>
        <v>16</v>
      </c>
      <c r="AF9" s="302">
        <f>DAY(DATE($X$2,$AB$2,17))</f>
        <v>17</v>
      </c>
      <c r="AG9" s="302">
        <f>DAY(DATE($X$2,$AB$2,18))</f>
        <v>18</v>
      </c>
      <c r="AH9" s="302">
        <f>DAY(DATE($X$2,$AB$2,19))</f>
        <v>19</v>
      </c>
      <c r="AI9" s="302">
        <f>DAY(DATE($X$2,$AB$2,20))</f>
        <v>20</v>
      </c>
      <c r="AJ9" s="304">
        <f>DAY(DATE($X$2,$AB$2,21))</f>
        <v>21</v>
      </c>
      <c r="AK9" s="303">
        <f>DAY(DATE($X$2,$AB$2,22))</f>
        <v>22</v>
      </c>
      <c r="AL9" s="302">
        <f>DAY(DATE($X$2,$AB$2,23))</f>
        <v>23</v>
      </c>
      <c r="AM9" s="302">
        <f>DAY(DATE($X$2,$AB$2,24))</f>
        <v>24</v>
      </c>
      <c r="AN9" s="302">
        <f>DAY(DATE($X$2,$AB$2,25))</f>
        <v>25</v>
      </c>
      <c r="AO9" s="302">
        <f>DAY(DATE($X$2,$AB$2,26))</f>
        <v>26</v>
      </c>
      <c r="AP9" s="302">
        <f>DAY(DATE($X$2,$AB$2,27))</f>
        <v>27</v>
      </c>
      <c r="AQ9" s="304">
        <f>DAY(DATE($X$2,$AB$2,28))</f>
        <v>28</v>
      </c>
      <c r="AR9" s="303" t="str">
        <f>IF(AZ3="暦月",IF(DAY(DATE($X$2,$AB$2,29))=29,29,""),"")</f>
        <v/>
      </c>
      <c r="AS9" s="302" t="str">
        <f>IF(AZ3="暦月",IF(DAY(DATE($X$2,$AB$2,30))=30,30,""),"")</f>
        <v/>
      </c>
      <c r="AT9" s="301" t="str">
        <f>IF(AZ3="暦月",IF(DAY(DATE($X$2,$AB$2,31))=31,31,""),"")</f>
        <v/>
      </c>
      <c r="AU9" s="467"/>
      <c r="AV9" s="468"/>
      <c r="AW9" s="467"/>
      <c r="AX9" s="468"/>
      <c r="AY9" s="475"/>
      <c r="AZ9" s="475"/>
      <c r="BA9" s="475"/>
      <c r="BB9" s="475"/>
      <c r="BC9" s="475"/>
      <c r="BD9" s="475"/>
    </row>
    <row r="10" spans="2:57" ht="20.25" hidden="1" customHeight="1" thickBot="1" x14ac:dyDescent="0.25">
      <c r="B10" s="440"/>
      <c r="C10" s="446"/>
      <c r="D10" s="452"/>
      <c r="E10" s="445"/>
      <c r="F10" s="452"/>
      <c r="G10" s="445"/>
      <c r="H10" s="446"/>
      <c r="I10" s="446"/>
      <c r="J10" s="446"/>
      <c r="K10" s="452"/>
      <c r="L10" s="445"/>
      <c r="M10" s="446"/>
      <c r="N10" s="446"/>
      <c r="O10" s="447"/>
      <c r="P10" s="303">
        <f>WEEKDAY(DATE($X$2,$AB$2,1))</f>
        <v>6</v>
      </c>
      <c r="Q10" s="302">
        <f>WEEKDAY(DATE($X$2,$AB$2,2))</f>
        <v>7</v>
      </c>
      <c r="R10" s="302">
        <f>WEEKDAY(DATE($X$2,$AB$2,3))</f>
        <v>1</v>
      </c>
      <c r="S10" s="302">
        <f>WEEKDAY(DATE($X$2,$AB$2,4))</f>
        <v>2</v>
      </c>
      <c r="T10" s="302">
        <f>WEEKDAY(DATE($X$2,$AB$2,5))</f>
        <v>3</v>
      </c>
      <c r="U10" s="302">
        <f>WEEKDAY(DATE($X$2,$AB$2,6))</f>
        <v>4</v>
      </c>
      <c r="V10" s="304">
        <f>WEEKDAY(DATE($X$2,$AB$2,7))</f>
        <v>5</v>
      </c>
      <c r="W10" s="303">
        <f>WEEKDAY(DATE($X$2,$AB$2,8))</f>
        <v>6</v>
      </c>
      <c r="X10" s="302">
        <f>WEEKDAY(DATE($X$2,$AB$2,9))</f>
        <v>7</v>
      </c>
      <c r="Y10" s="302">
        <f>WEEKDAY(DATE($X$2,$AB$2,10))</f>
        <v>1</v>
      </c>
      <c r="Z10" s="302">
        <f>WEEKDAY(DATE($X$2,$AB$2,11))</f>
        <v>2</v>
      </c>
      <c r="AA10" s="302">
        <f>WEEKDAY(DATE($X$2,$AB$2,12))</f>
        <v>3</v>
      </c>
      <c r="AB10" s="302">
        <f>WEEKDAY(DATE($X$2,$AB$2,13))</f>
        <v>4</v>
      </c>
      <c r="AC10" s="304">
        <f>WEEKDAY(DATE($X$2,$AB$2,14))</f>
        <v>5</v>
      </c>
      <c r="AD10" s="303">
        <f>WEEKDAY(DATE($X$2,$AB$2,15))</f>
        <v>6</v>
      </c>
      <c r="AE10" s="302">
        <f>WEEKDAY(DATE($X$2,$AB$2,16))</f>
        <v>7</v>
      </c>
      <c r="AF10" s="302">
        <f>WEEKDAY(DATE($X$2,$AB$2,17))</f>
        <v>1</v>
      </c>
      <c r="AG10" s="302">
        <f>WEEKDAY(DATE($X$2,$AB$2,18))</f>
        <v>2</v>
      </c>
      <c r="AH10" s="302">
        <f>WEEKDAY(DATE($X$2,$AB$2,19))</f>
        <v>3</v>
      </c>
      <c r="AI10" s="302">
        <f>WEEKDAY(DATE($X$2,$AB$2,20))</f>
        <v>4</v>
      </c>
      <c r="AJ10" s="304">
        <f>WEEKDAY(DATE($X$2,$AB$2,21))</f>
        <v>5</v>
      </c>
      <c r="AK10" s="303">
        <f>WEEKDAY(DATE($X$2,$AB$2,22))</f>
        <v>6</v>
      </c>
      <c r="AL10" s="302">
        <f>WEEKDAY(DATE($X$2,$AB$2,23))</f>
        <v>7</v>
      </c>
      <c r="AM10" s="302">
        <f>WEEKDAY(DATE($X$2,$AB$2,24))</f>
        <v>1</v>
      </c>
      <c r="AN10" s="302">
        <f>WEEKDAY(DATE($X$2,$AB$2,25))</f>
        <v>2</v>
      </c>
      <c r="AO10" s="302">
        <f>WEEKDAY(DATE($X$2,$AB$2,26))</f>
        <v>3</v>
      </c>
      <c r="AP10" s="302">
        <f>WEEKDAY(DATE($X$2,$AB$2,27))</f>
        <v>4</v>
      </c>
      <c r="AQ10" s="304">
        <f>WEEKDAY(DATE($X$2,$AB$2,28))</f>
        <v>5</v>
      </c>
      <c r="AR10" s="303">
        <f>IF(AR9=29,WEEKDAY(DATE($X$2,$AB$2,29)),0)</f>
        <v>0</v>
      </c>
      <c r="AS10" s="302">
        <f>IF(AS9=30,WEEKDAY(DATE($X$2,$AB$2,30)),0)</f>
        <v>0</v>
      </c>
      <c r="AT10" s="301">
        <f>IF(AT9=31,WEEKDAY(DATE($X$2,$AB$2,31)),0)</f>
        <v>0</v>
      </c>
      <c r="AU10" s="469"/>
      <c r="AV10" s="470"/>
      <c r="AW10" s="469"/>
      <c r="AX10" s="470"/>
      <c r="AY10" s="476"/>
      <c r="AZ10" s="476"/>
      <c r="BA10" s="476"/>
      <c r="BB10" s="476"/>
      <c r="BC10" s="476"/>
      <c r="BD10" s="476"/>
    </row>
    <row r="11" spans="2:57" ht="20.25" customHeight="1" thickBot="1" x14ac:dyDescent="0.25">
      <c r="B11" s="441"/>
      <c r="C11" s="449"/>
      <c r="D11" s="453"/>
      <c r="E11" s="448"/>
      <c r="F11" s="453"/>
      <c r="G11" s="448"/>
      <c r="H11" s="449"/>
      <c r="I11" s="449"/>
      <c r="J11" s="449"/>
      <c r="K11" s="453"/>
      <c r="L11" s="448"/>
      <c r="M11" s="449"/>
      <c r="N11" s="449"/>
      <c r="O11" s="450"/>
      <c r="P11" s="300" t="str">
        <f t="shared" ref="P11:AQ11" si="0">IF(P10=1,"日",IF(P10=2,"月",IF(P10=3,"火",IF(P10=4,"水",IF(P10=5,"木",IF(P10=6,"金","土"))))))</f>
        <v>金</v>
      </c>
      <c r="Q11" s="298" t="str">
        <f t="shared" si="0"/>
        <v>土</v>
      </c>
      <c r="R11" s="298" t="str">
        <f t="shared" si="0"/>
        <v>日</v>
      </c>
      <c r="S11" s="298" t="str">
        <f t="shared" si="0"/>
        <v>月</v>
      </c>
      <c r="T11" s="298" t="str">
        <f t="shared" si="0"/>
        <v>火</v>
      </c>
      <c r="U11" s="298" t="str">
        <f t="shared" si="0"/>
        <v>水</v>
      </c>
      <c r="V11" s="299" t="str">
        <f t="shared" si="0"/>
        <v>木</v>
      </c>
      <c r="W11" s="300" t="str">
        <f t="shared" si="0"/>
        <v>金</v>
      </c>
      <c r="X11" s="298" t="str">
        <f t="shared" si="0"/>
        <v>土</v>
      </c>
      <c r="Y11" s="298" t="str">
        <f t="shared" si="0"/>
        <v>日</v>
      </c>
      <c r="Z11" s="298" t="str">
        <f t="shared" si="0"/>
        <v>月</v>
      </c>
      <c r="AA11" s="298" t="str">
        <f t="shared" si="0"/>
        <v>火</v>
      </c>
      <c r="AB11" s="298" t="str">
        <f t="shared" si="0"/>
        <v>水</v>
      </c>
      <c r="AC11" s="299" t="str">
        <f t="shared" si="0"/>
        <v>木</v>
      </c>
      <c r="AD11" s="300" t="str">
        <f t="shared" si="0"/>
        <v>金</v>
      </c>
      <c r="AE11" s="298" t="str">
        <f t="shared" si="0"/>
        <v>土</v>
      </c>
      <c r="AF11" s="298" t="str">
        <f t="shared" si="0"/>
        <v>日</v>
      </c>
      <c r="AG11" s="298" t="str">
        <f t="shared" si="0"/>
        <v>月</v>
      </c>
      <c r="AH11" s="298" t="str">
        <f t="shared" si="0"/>
        <v>火</v>
      </c>
      <c r="AI11" s="298" t="str">
        <f t="shared" si="0"/>
        <v>水</v>
      </c>
      <c r="AJ11" s="299" t="str">
        <f t="shared" si="0"/>
        <v>木</v>
      </c>
      <c r="AK11" s="300" t="str">
        <f t="shared" si="0"/>
        <v>金</v>
      </c>
      <c r="AL11" s="298" t="str">
        <f t="shared" si="0"/>
        <v>土</v>
      </c>
      <c r="AM11" s="298" t="str">
        <f t="shared" si="0"/>
        <v>日</v>
      </c>
      <c r="AN11" s="298" t="str">
        <f t="shared" si="0"/>
        <v>月</v>
      </c>
      <c r="AO11" s="298" t="str">
        <f t="shared" si="0"/>
        <v>火</v>
      </c>
      <c r="AP11" s="298" t="str">
        <f t="shared" si="0"/>
        <v>水</v>
      </c>
      <c r="AQ11" s="299" t="str">
        <f t="shared" si="0"/>
        <v>木</v>
      </c>
      <c r="AR11" s="298" t="str">
        <f>IF(AR10=1,"日",IF(AR10=2,"月",IF(AR10=3,"火",IF(AR10=4,"水",IF(AR10=5,"木",IF(AR10=6,"金",IF(AR10=0,"","土")))))))</f>
        <v/>
      </c>
      <c r="AS11" s="298" t="str">
        <f>IF(AS10=1,"日",IF(AS10=2,"月",IF(AS10=3,"火",IF(AS10=4,"水",IF(AS10=5,"木",IF(AS10=6,"金",IF(AS10=0,"","土")))))))</f>
        <v/>
      </c>
      <c r="AT11" s="297" t="str">
        <f>IF(AT10=1,"日",IF(AT10=2,"月",IF(AT10=3,"火",IF(AT10=4,"水",IF(AT10=5,"木",IF(AT10=6,"金",IF(AT10=0,"","土")))))))</f>
        <v/>
      </c>
      <c r="AU11" s="471"/>
      <c r="AV11" s="472"/>
      <c r="AW11" s="471"/>
      <c r="AX11" s="472"/>
      <c r="AY11" s="476"/>
      <c r="AZ11" s="476"/>
      <c r="BA11" s="476"/>
      <c r="BB11" s="476"/>
      <c r="BC11" s="476"/>
      <c r="BD11" s="476"/>
    </row>
    <row r="12" spans="2:57" ht="39.9" customHeight="1" x14ac:dyDescent="0.2">
      <c r="B12" s="296">
        <v>1</v>
      </c>
      <c r="C12" s="457"/>
      <c r="D12" s="458"/>
      <c r="E12" s="432"/>
      <c r="F12" s="433"/>
      <c r="G12" s="434"/>
      <c r="H12" s="435"/>
      <c r="I12" s="435"/>
      <c r="J12" s="435"/>
      <c r="K12" s="436"/>
      <c r="L12" s="432"/>
      <c r="M12" s="437"/>
      <c r="N12" s="437"/>
      <c r="O12" s="438"/>
      <c r="P12" s="295"/>
      <c r="Q12" s="294"/>
      <c r="R12" s="294"/>
      <c r="S12" s="294"/>
      <c r="T12" s="294"/>
      <c r="U12" s="294"/>
      <c r="V12" s="293"/>
      <c r="W12" s="295"/>
      <c r="X12" s="294"/>
      <c r="Y12" s="294"/>
      <c r="Z12" s="294"/>
      <c r="AA12" s="294"/>
      <c r="AB12" s="294"/>
      <c r="AC12" s="293"/>
      <c r="AD12" s="295"/>
      <c r="AE12" s="294"/>
      <c r="AF12" s="294"/>
      <c r="AG12" s="294"/>
      <c r="AH12" s="294"/>
      <c r="AI12" s="294"/>
      <c r="AJ12" s="293"/>
      <c r="AK12" s="295"/>
      <c r="AL12" s="294"/>
      <c r="AM12" s="294"/>
      <c r="AN12" s="294"/>
      <c r="AO12" s="294"/>
      <c r="AP12" s="294"/>
      <c r="AQ12" s="293"/>
      <c r="AR12" s="295"/>
      <c r="AS12" s="294"/>
      <c r="AT12" s="293"/>
      <c r="AU12" s="459"/>
      <c r="AV12" s="460"/>
      <c r="AW12" s="461"/>
      <c r="AX12" s="462"/>
      <c r="AY12" s="418"/>
      <c r="AZ12" s="419"/>
      <c r="BA12" s="419"/>
      <c r="BB12" s="419"/>
      <c r="BC12" s="419"/>
      <c r="BD12" s="420"/>
    </row>
    <row r="13" spans="2:57" ht="39.9" customHeight="1" x14ac:dyDescent="0.2">
      <c r="B13" s="292">
        <f t="shared" ref="B13:B39" si="1">B12+1</f>
        <v>2</v>
      </c>
      <c r="C13" s="400"/>
      <c r="D13" s="401"/>
      <c r="E13" s="402"/>
      <c r="F13" s="403"/>
      <c r="G13" s="404"/>
      <c r="H13" s="405"/>
      <c r="I13" s="405"/>
      <c r="J13" s="405"/>
      <c r="K13" s="406"/>
      <c r="L13" s="402"/>
      <c r="M13" s="407"/>
      <c r="N13" s="407"/>
      <c r="O13" s="408"/>
      <c r="P13" s="282"/>
      <c r="Q13" s="281"/>
      <c r="R13" s="281"/>
      <c r="S13" s="281"/>
      <c r="T13" s="281"/>
      <c r="U13" s="281"/>
      <c r="V13" s="280"/>
      <c r="W13" s="282"/>
      <c r="X13" s="281"/>
      <c r="Y13" s="281"/>
      <c r="Z13" s="281"/>
      <c r="AA13" s="281"/>
      <c r="AB13" s="281"/>
      <c r="AC13" s="280"/>
      <c r="AD13" s="282"/>
      <c r="AE13" s="281"/>
      <c r="AF13" s="281"/>
      <c r="AG13" s="281"/>
      <c r="AH13" s="281"/>
      <c r="AI13" s="281"/>
      <c r="AJ13" s="280"/>
      <c r="AK13" s="282"/>
      <c r="AL13" s="281"/>
      <c r="AM13" s="281"/>
      <c r="AN13" s="281"/>
      <c r="AO13" s="281"/>
      <c r="AP13" s="281"/>
      <c r="AQ13" s="280"/>
      <c r="AR13" s="282"/>
      <c r="AS13" s="281"/>
      <c r="AT13" s="280"/>
      <c r="AU13" s="424"/>
      <c r="AV13" s="425"/>
      <c r="AW13" s="426"/>
      <c r="AX13" s="427"/>
      <c r="AY13" s="397"/>
      <c r="AZ13" s="398"/>
      <c r="BA13" s="398"/>
      <c r="BB13" s="398"/>
      <c r="BC13" s="398"/>
      <c r="BD13" s="399"/>
    </row>
    <row r="14" spans="2:57" ht="39.9" customHeight="1" x14ac:dyDescent="0.2">
      <c r="B14" s="292">
        <f t="shared" si="1"/>
        <v>3</v>
      </c>
      <c r="C14" s="400"/>
      <c r="D14" s="401"/>
      <c r="E14" s="402"/>
      <c r="F14" s="403"/>
      <c r="G14" s="404"/>
      <c r="H14" s="405"/>
      <c r="I14" s="405"/>
      <c r="J14" s="405"/>
      <c r="K14" s="406"/>
      <c r="L14" s="402"/>
      <c r="M14" s="407"/>
      <c r="N14" s="407"/>
      <c r="O14" s="408"/>
      <c r="P14" s="282"/>
      <c r="Q14" s="281"/>
      <c r="R14" s="281"/>
      <c r="S14" s="281"/>
      <c r="T14" s="281"/>
      <c r="U14" s="281"/>
      <c r="V14" s="280"/>
      <c r="W14" s="282"/>
      <c r="X14" s="281"/>
      <c r="Y14" s="281"/>
      <c r="Z14" s="281"/>
      <c r="AA14" s="281"/>
      <c r="AB14" s="281"/>
      <c r="AC14" s="280"/>
      <c r="AD14" s="282"/>
      <c r="AE14" s="281"/>
      <c r="AF14" s="281"/>
      <c r="AG14" s="281"/>
      <c r="AH14" s="281"/>
      <c r="AI14" s="281"/>
      <c r="AJ14" s="280"/>
      <c r="AK14" s="282"/>
      <c r="AL14" s="281"/>
      <c r="AM14" s="281"/>
      <c r="AN14" s="281"/>
      <c r="AO14" s="281"/>
      <c r="AP14" s="281"/>
      <c r="AQ14" s="280"/>
      <c r="AR14" s="282"/>
      <c r="AS14" s="281"/>
      <c r="AT14" s="280"/>
      <c r="AU14" s="424"/>
      <c r="AV14" s="425"/>
      <c r="AW14" s="426"/>
      <c r="AX14" s="427"/>
      <c r="AY14" s="397"/>
      <c r="AZ14" s="398"/>
      <c r="BA14" s="398"/>
      <c r="BB14" s="398"/>
      <c r="BC14" s="398"/>
      <c r="BD14" s="399"/>
    </row>
    <row r="15" spans="2:57" ht="39.9" customHeight="1" x14ac:dyDescent="0.2">
      <c r="B15" s="292">
        <f t="shared" si="1"/>
        <v>4</v>
      </c>
      <c r="C15" s="400"/>
      <c r="D15" s="401"/>
      <c r="E15" s="402"/>
      <c r="F15" s="403"/>
      <c r="G15" s="404"/>
      <c r="H15" s="405"/>
      <c r="I15" s="405"/>
      <c r="J15" s="405"/>
      <c r="K15" s="406"/>
      <c r="L15" s="402"/>
      <c r="M15" s="407"/>
      <c r="N15" s="407"/>
      <c r="O15" s="408"/>
      <c r="P15" s="282"/>
      <c r="Q15" s="281"/>
      <c r="R15" s="281"/>
      <c r="S15" s="281"/>
      <c r="T15" s="281"/>
      <c r="U15" s="281"/>
      <c r="V15" s="280"/>
      <c r="W15" s="282"/>
      <c r="X15" s="281"/>
      <c r="Y15" s="281"/>
      <c r="Z15" s="281"/>
      <c r="AA15" s="281"/>
      <c r="AB15" s="281"/>
      <c r="AC15" s="280"/>
      <c r="AD15" s="282"/>
      <c r="AE15" s="281"/>
      <c r="AF15" s="281"/>
      <c r="AG15" s="281"/>
      <c r="AH15" s="281"/>
      <c r="AI15" s="281"/>
      <c r="AJ15" s="280"/>
      <c r="AK15" s="282"/>
      <c r="AL15" s="281"/>
      <c r="AM15" s="281"/>
      <c r="AN15" s="281"/>
      <c r="AO15" s="281"/>
      <c r="AP15" s="281"/>
      <c r="AQ15" s="280"/>
      <c r="AR15" s="282"/>
      <c r="AS15" s="281"/>
      <c r="AT15" s="280"/>
      <c r="AU15" s="424"/>
      <c r="AV15" s="425"/>
      <c r="AW15" s="426"/>
      <c r="AX15" s="427"/>
      <c r="AY15" s="397"/>
      <c r="AZ15" s="398"/>
      <c r="BA15" s="398"/>
      <c r="BB15" s="398"/>
      <c r="BC15" s="398"/>
      <c r="BD15" s="399"/>
    </row>
    <row r="16" spans="2:57" ht="39.9" customHeight="1" x14ac:dyDescent="0.2">
      <c r="B16" s="292">
        <f t="shared" si="1"/>
        <v>5</v>
      </c>
      <c r="C16" s="400"/>
      <c r="D16" s="401"/>
      <c r="E16" s="402"/>
      <c r="F16" s="403"/>
      <c r="G16" s="404"/>
      <c r="H16" s="405"/>
      <c r="I16" s="405"/>
      <c r="J16" s="405"/>
      <c r="K16" s="406"/>
      <c r="L16" s="402"/>
      <c r="M16" s="407"/>
      <c r="N16" s="407"/>
      <c r="O16" s="408"/>
      <c r="P16" s="282"/>
      <c r="Q16" s="281"/>
      <c r="R16" s="281"/>
      <c r="S16" s="281"/>
      <c r="T16" s="281"/>
      <c r="U16" s="281"/>
      <c r="V16" s="280"/>
      <c r="W16" s="282"/>
      <c r="X16" s="281"/>
      <c r="Y16" s="281"/>
      <c r="Z16" s="281"/>
      <c r="AA16" s="281"/>
      <c r="AB16" s="281"/>
      <c r="AC16" s="280"/>
      <c r="AD16" s="282"/>
      <c r="AE16" s="281"/>
      <c r="AF16" s="281"/>
      <c r="AG16" s="281"/>
      <c r="AH16" s="281"/>
      <c r="AI16" s="281"/>
      <c r="AJ16" s="280"/>
      <c r="AK16" s="282"/>
      <c r="AL16" s="281"/>
      <c r="AM16" s="281"/>
      <c r="AN16" s="281"/>
      <c r="AO16" s="281"/>
      <c r="AP16" s="281"/>
      <c r="AQ16" s="280"/>
      <c r="AR16" s="282"/>
      <c r="AS16" s="281"/>
      <c r="AT16" s="280"/>
      <c r="AU16" s="424"/>
      <c r="AV16" s="425"/>
      <c r="AW16" s="426"/>
      <c r="AX16" s="427"/>
      <c r="AY16" s="397"/>
      <c r="AZ16" s="398"/>
      <c r="BA16" s="398"/>
      <c r="BB16" s="398"/>
      <c r="BC16" s="398"/>
      <c r="BD16" s="399"/>
    </row>
    <row r="17" spans="2:56" ht="39.9" customHeight="1" x14ac:dyDescent="0.2">
      <c r="B17" s="292">
        <f t="shared" si="1"/>
        <v>6</v>
      </c>
      <c r="C17" s="400"/>
      <c r="D17" s="401"/>
      <c r="E17" s="402"/>
      <c r="F17" s="403"/>
      <c r="G17" s="404"/>
      <c r="H17" s="405"/>
      <c r="I17" s="405"/>
      <c r="J17" s="405"/>
      <c r="K17" s="406"/>
      <c r="L17" s="402"/>
      <c r="M17" s="407"/>
      <c r="N17" s="407"/>
      <c r="O17" s="408"/>
      <c r="P17" s="282"/>
      <c r="Q17" s="281"/>
      <c r="R17" s="281"/>
      <c r="S17" s="281"/>
      <c r="T17" s="281"/>
      <c r="U17" s="281"/>
      <c r="V17" s="280"/>
      <c r="W17" s="282"/>
      <c r="X17" s="281"/>
      <c r="Y17" s="281"/>
      <c r="Z17" s="281"/>
      <c r="AA17" s="281"/>
      <c r="AB17" s="281"/>
      <c r="AC17" s="280"/>
      <c r="AD17" s="282"/>
      <c r="AE17" s="281"/>
      <c r="AF17" s="281"/>
      <c r="AG17" s="281"/>
      <c r="AH17" s="281"/>
      <c r="AI17" s="281"/>
      <c r="AJ17" s="280"/>
      <c r="AK17" s="282"/>
      <c r="AL17" s="281"/>
      <c r="AM17" s="281"/>
      <c r="AN17" s="281"/>
      <c r="AO17" s="281"/>
      <c r="AP17" s="281"/>
      <c r="AQ17" s="280"/>
      <c r="AR17" s="282"/>
      <c r="AS17" s="281"/>
      <c r="AT17" s="280"/>
      <c r="AU17" s="424"/>
      <c r="AV17" s="425"/>
      <c r="AW17" s="426"/>
      <c r="AX17" s="427"/>
      <c r="AY17" s="397"/>
      <c r="AZ17" s="398"/>
      <c r="BA17" s="398"/>
      <c r="BB17" s="398"/>
      <c r="BC17" s="398"/>
      <c r="BD17" s="399"/>
    </row>
    <row r="18" spans="2:56" ht="39.9" customHeight="1" x14ac:dyDescent="0.2">
      <c r="B18" s="292">
        <f t="shared" si="1"/>
        <v>7</v>
      </c>
      <c r="C18" s="400"/>
      <c r="D18" s="401"/>
      <c r="E18" s="402"/>
      <c r="F18" s="403"/>
      <c r="G18" s="404"/>
      <c r="H18" s="405"/>
      <c r="I18" s="405"/>
      <c r="J18" s="405"/>
      <c r="K18" s="406"/>
      <c r="L18" s="402"/>
      <c r="M18" s="407"/>
      <c r="N18" s="407"/>
      <c r="O18" s="408"/>
      <c r="P18" s="282"/>
      <c r="Q18" s="281"/>
      <c r="R18" s="281"/>
      <c r="S18" s="281"/>
      <c r="T18" s="281"/>
      <c r="U18" s="281"/>
      <c r="V18" s="280"/>
      <c r="W18" s="282"/>
      <c r="X18" s="281"/>
      <c r="Y18" s="281"/>
      <c r="Z18" s="281"/>
      <c r="AA18" s="281"/>
      <c r="AB18" s="281"/>
      <c r="AC18" s="280"/>
      <c r="AD18" s="282"/>
      <c r="AE18" s="281"/>
      <c r="AF18" s="281"/>
      <c r="AG18" s="281"/>
      <c r="AH18" s="281"/>
      <c r="AI18" s="281"/>
      <c r="AJ18" s="280"/>
      <c r="AK18" s="282"/>
      <c r="AL18" s="281"/>
      <c r="AM18" s="281"/>
      <c r="AN18" s="281"/>
      <c r="AO18" s="281"/>
      <c r="AP18" s="281"/>
      <c r="AQ18" s="280"/>
      <c r="AR18" s="282"/>
      <c r="AS18" s="281"/>
      <c r="AT18" s="280"/>
      <c r="AU18" s="424"/>
      <c r="AV18" s="425"/>
      <c r="AW18" s="426"/>
      <c r="AX18" s="427"/>
      <c r="AY18" s="397"/>
      <c r="AZ18" s="398"/>
      <c r="BA18" s="398"/>
      <c r="BB18" s="398"/>
      <c r="BC18" s="398"/>
      <c r="BD18" s="399"/>
    </row>
    <row r="19" spans="2:56" ht="39.9" customHeight="1" x14ac:dyDescent="0.2">
      <c r="B19" s="292">
        <f t="shared" si="1"/>
        <v>8</v>
      </c>
      <c r="C19" s="400"/>
      <c r="D19" s="401"/>
      <c r="E19" s="402"/>
      <c r="F19" s="403"/>
      <c r="G19" s="404"/>
      <c r="H19" s="405"/>
      <c r="I19" s="405"/>
      <c r="J19" s="405"/>
      <c r="K19" s="406"/>
      <c r="L19" s="402"/>
      <c r="M19" s="407"/>
      <c r="N19" s="407"/>
      <c r="O19" s="408"/>
      <c r="P19" s="282"/>
      <c r="Q19" s="281"/>
      <c r="R19" s="281"/>
      <c r="S19" s="281"/>
      <c r="T19" s="281"/>
      <c r="U19" s="281"/>
      <c r="V19" s="280"/>
      <c r="W19" s="282"/>
      <c r="X19" s="281"/>
      <c r="Y19" s="281"/>
      <c r="Z19" s="281"/>
      <c r="AA19" s="281"/>
      <c r="AB19" s="281"/>
      <c r="AC19" s="280"/>
      <c r="AD19" s="282"/>
      <c r="AE19" s="281"/>
      <c r="AF19" s="281"/>
      <c r="AG19" s="281"/>
      <c r="AH19" s="281"/>
      <c r="AI19" s="281"/>
      <c r="AJ19" s="280"/>
      <c r="AK19" s="282"/>
      <c r="AL19" s="281"/>
      <c r="AM19" s="281"/>
      <c r="AN19" s="281"/>
      <c r="AO19" s="281"/>
      <c r="AP19" s="281"/>
      <c r="AQ19" s="280"/>
      <c r="AR19" s="282"/>
      <c r="AS19" s="281"/>
      <c r="AT19" s="280"/>
      <c r="AU19" s="424"/>
      <c r="AV19" s="425"/>
      <c r="AW19" s="426"/>
      <c r="AX19" s="427"/>
      <c r="AY19" s="397"/>
      <c r="AZ19" s="398"/>
      <c r="BA19" s="398"/>
      <c r="BB19" s="398"/>
      <c r="BC19" s="398"/>
      <c r="BD19" s="399"/>
    </row>
    <row r="20" spans="2:56" ht="39.9" customHeight="1" x14ac:dyDescent="0.2">
      <c r="B20" s="292">
        <f t="shared" si="1"/>
        <v>9</v>
      </c>
      <c r="C20" s="400"/>
      <c r="D20" s="401"/>
      <c r="E20" s="402"/>
      <c r="F20" s="403"/>
      <c r="G20" s="404"/>
      <c r="H20" s="405"/>
      <c r="I20" s="405"/>
      <c r="J20" s="405"/>
      <c r="K20" s="406"/>
      <c r="L20" s="402"/>
      <c r="M20" s="407"/>
      <c r="N20" s="407"/>
      <c r="O20" s="408"/>
      <c r="P20" s="282"/>
      <c r="Q20" s="281"/>
      <c r="R20" s="281"/>
      <c r="S20" s="281"/>
      <c r="T20" s="281"/>
      <c r="U20" s="281"/>
      <c r="V20" s="280"/>
      <c r="W20" s="282"/>
      <c r="X20" s="281"/>
      <c r="Y20" s="281"/>
      <c r="Z20" s="281"/>
      <c r="AA20" s="281"/>
      <c r="AB20" s="281"/>
      <c r="AC20" s="280"/>
      <c r="AD20" s="282"/>
      <c r="AE20" s="281"/>
      <c r="AF20" s="281"/>
      <c r="AG20" s="281"/>
      <c r="AH20" s="281"/>
      <c r="AI20" s="281"/>
      <c r="AJ20" s="280"/>
      <c r="AK20" s="282"/>
      <c r="AL20" s="281"/>
      <c r="AM20" s="281"/>
      <c r="AN20" s="281"/>
      <c r="AO20" s="281"/>
      <c r="AP20" s="281"/>
      <c r="AQ20" s="280"/>
      <c r="AR20" s="282"/>
      <c r="AS20" s="281"/>
      <c r="AT20" s="280"/>
      <c r="AU20" s="424"/>
      <c r="AV20" s="425"/>
      <c r="AW20" s="426"/>
      <c r="AX20" s="427"/>
      <c r="AY20" s="397"/>
      <c r="AZ20" s="398"/>
      <c r="BA20" s="398"/>
      <c r="BB20" s="398"/>
      <c r="BC20" s="398"/>
      <c r="BD20" s="399"/>
    </row>
    <row r="21" spans="2:56" ht="39.9" customHeight="1" x14ac:dyDescent="0.2">
      <c r="B21" s="292">
        <f t="shared" si="1"/>
        <v>10</v>
      </c>
      <c r="C21" s="400"/>
      <c r="D21" s="401"/>
      <c r="E21" s="402"/>
      <c r="F21" s="403"/>
      <c r="G21" s="404"/>
      <c r="H21" s="405"/>
      <c r="I21" s="405"/>
      <c r="J21" s="405"/>
      <c r="K21" s="406"/>
      <c r="L21" s="402"/>
      <c r="M21" s="407"/>
      <c r="N21" s="407"/>
      <c r="O21" s="408"/>
      <c r="P21" s="282"/>
      <c r="Q21" s="281"/>
      <c r="R21" s="281"/>
      <c r="S21" s="281"/>
      <c r="T21" s="281"/>
      <c r="U21" s="281"/>
      <c r="V21" s="280"/>
      <c r="W21" s="282"/>
      <c r="X21" s="281"/>
      <c r="Y21" s="281"/>
      <c r="Z21" s="281"/>
      <c r="AA21" s="281"/>
      <c r="AB21" s="281"/>
      <c r="AC21" s="280"/>
      <c r="AD21" s="282"/>
      <c r="AE21" s="281"/>
      <c r="AF21" s="281"/>
      <c r="AG21" s="281"/>
      <c r="AH21" s="281"/>
      <c r="AI21" s="281"/>
      <c r="AJ21" s="280"/>
      <c r="AK21" s="282"/>
      <c r="AL21" s="281"/>
      <c r="AM21" s="281"/>
      <c r="AN21" s="281"/>
      <c r="AO21" s="281"/>
      <c r="AP21" s="281"/>
      <c r="AQ21" s="280"/>
      <c r="AR21" s="282"/>
      <c r="AS21" s="281"/>
      <c r="AT21" s="280"/>
      <c r="AU21" s="424"/>
      <c r="AV21" s="425"/>
      <c r="AW21" s="426"/>
      <c r="AX21" s="427"/>
      <c r="AY21" s="397"/>
      <c r="AZ21" s="398"/>
      <c r="BA21" s="398"/>
      <c r="BB21" s="398"/>
      <c r="BC21" s="398"/>
      <c r="BD21" s="399"/>
    </row>
    <row r="22" spans="2:56" ht="39.9" customHeight="1" x14ac:dyDescent="0.2">
      <c r="B22" s="292">
        <f t="shared" si="1"/>
        <v>11</v>
      </c>
      <c r="C22" s="400"/>
      <c r="D22" s="401"/>
      <c r="E22" s="402"/>
      <c r="F22" s="403"/>
      <c r="G22" s="404"/>
      <c r="H22" s="405"/>
      <c r="I22" s="405"/>
      <c r="J22" s="405"/>
      <c r="K22" s="406"/>
      <c r="L22" s="402"/>
      <c r="M22" s="407"/>
      <c r="N22" s="407"/>
      <c r="O22" s="408"/>
      <c r="P22" s="282"/>
      <c r="Q22" s="281"/>
      <c r="R22" s="281"/>
      <c r="S22" s="281"/>
      <c r="T22" s="281"/>
      <c r="U22" s="281"/>
      <c r="V22" s="280"/>
      <c r="W22" s="282"/>
      <c r="X22" s="281"/>
      <c r="Y22" s="281"/>
      <c r="Z22" s="281"/>
      <c r="AA22" s="281"/>
      <c r="AB22" s="281"/>
      <c r="AC22" s="280"/>
      <c r="AD22" s="282"/>
      <c r="AE22" s="281"/>
      <c r="AF22" s="281"/>
      <c r="AG22" s="281"/>
      <c r="AH22" s="281"/>
      <c r="AI22" s="281"/>
      <c r="AJ22" s="280"/>
      <c r="AK22" s="282"/>
      <c r="AL22" s="281"/>
      <c r="AM22" s="281"/>
      <c r="AN22" s="281"/>
      <c r="AO22" s="281"/>
      <c r="AP22" s="281"/>
      <c r="AQ22" s="280"/>
      <c r="AR22" s="282"/>
      <c r="AS22" s="281"/>
      <c r="AT22" s="280"/>
      <c r="AU22" s="424"/>
      <c r="AV22" s="425"/>
      <c r="AW22" s="426"/>
      <c r="AX22" s="427"/>
      <c r="AY22" s="397"/>
      <c r="AZ22" s="398"/>
      <c r="BA22" s="398"/>
      <c r="BB22" s="398"/>
      <c r="BC22" s="398"/>
      <c r="BD22" s="399"/>
    </row>
    <row r="23" spans="2:56" ht="39.9" customHeight="1" x14ac:dyDescent="0.2">
      <c r="B23" s="292">
        <f t="shared" si="1"/>
        <v>12</v>
      </c>
      <c r="C23" s="400"/>
      <c r="D23" s="401"/>
      <c r="E23" s="402"/>
      <c r="F23" s="403"/>
      <c r="G23" s="404"/>
      <c r="H23" s="405"/>
      <c r="I23" s="405"/>
      <c r="J23" s="405"/>
      <c r="K23" s="406"/>
      <c r="L23" s="402"/>
      <c r="M23" s="407"/>
      <c r="N23" s="407"/>
      <c r="O23" s="408"/>
      <c r="P23" s="282"/>
      <c r="Q23" s="281"/>
      <c r="R23" s="281"/>
      <c r="S23" s="281"/>
      <c r="T23" s="281"/>
      <c r="U23" s="281"/>
      <c r="V23" s="280"/>
      <c r="W23" s="282"/>
      <c r="X23" s="281"/>
      <c r="Y23" s="281"/>
      <c r="Z23" s="281"/>
      <c r="AA23" s="281"/>
      <c r="AB23" s="281"/>
      <c r="AC23" s="280"/>
      <c r="AD23" s="282"/>
      <c r="AE23" s="281"/>
      <c r="AF23" s="281"/>
      <c r="AG23" s="281"/>
      <c r="AH23" s="281"/>
      <c r="AI23" s="281"/>
      <c r="AJ23" s="280"/>
      <c r="AK23" s="282"/>
      <c r="AL23" s="281"/>
      <c r="AM23" s="281"/>
      <c r="AN23" s="281"/>
      <c r="AO23" s="281"/>
      <c r="AP23" s="281"/>
      <c r="AQ23" s="280"/>
      <c r="AR23" s="282"/>
      <c r="AS23" s="281"/>
      <c r="AT23" s="280"/>
      <c r="AU23" s="424"/>
      <c r="AV23" s="425"/>
      <c r="AW23" s="426"/>
      <c r="AX23" s="427"/>
      <c r="AY23" s="397"/>
      <c r="AZ23" s="398"/>
      <c r="BA23" s="398"/>
      <c r="BB23" s="398"/>
      <c r="BC23" s="398"/>
      <c r="BD23" s="399"/>
    </row>
    <row r="24" spans="2:56" ht="39.9" customHeight="1" x14ac:dyDescent="0.2">
      <c r="B24" s="292">
        <f t="shared" si="1"/>
        <v>13</v>
      </c>
      <c r="C24" s="400"/>
      <c r="D24" s="401"/>
      <c r="E24" s="402"/>
      <c r="F24" s="403"/>
      <c r="G24" s="404"/>
      <c r="H24" s="405"/>
      <c r="I24" s="405"/>
      <c r="J24" s="405"/>
      <c r="K24" s="406"/>
      <c r="L24" s="402"/>
      <c r="M24" s="407"/>
      <c r="N24" s="407"/>
      <c r="O24" s="408"/>
      <c r="P24" s="282"/>
      <c r="Q24" s="281"/>
      <c r="R24" s="281"/>
      <c r="S24" s="281"/>
      <c r="T24" s="281"/>
      <c r="U24" s="281"/>
      <c r="V24" s="280"/>
      <c r="W24" s="282"/>
      <c r="X24" s="281"/>
      <c r="Y24" s="281"/>
      <c r="Z24" s="281"/>
      <c r="AA24" s="281"/>
      <c r="AB24" s="281"/>
      <c r="AC24" s="280"/>
      <c r="AD24" s="282"/>
      <c r="AE24" s="281"/>
      <c r="AF24" s="281"/>
      <c r="AG24" s="281"/>
      <c r="AH24" s="281"/>
      <c r="AI24" s="281"/>
      <c r="AJ24" s="280"/>
      <c r="AK24" s="282"/>
      <c r="AL24" s="281"/>
      <c r="AM24" s="281"/>
      <c r="AN24" s="281"/>
      <c r="AO24" s="281"/>
      <c r="AP24" s="281"/>
      <c r="AQ24" s="280"/>
      <c r="AR24" s="282"/>
      <c r="AS24" s="281"/>
      <c r="AT24" s="280"/>
      <c r="AU24" s="424"/>
      <c r="AV24" s="425"/>
      <c r="AW24" s="426"/>
      <c r="AX24" s="427"/>
      <c r="AY24" s="397"/>
      <c r="AZ24" s="398"/>
      <c r="BA24" s="398"/>
      <c r="BB24" s="398"/>
      <c r="BC24" s="398"/>
      <c r="BD24" s="399"/>
    </row>
    <row r="25" spans="2:56" ht="39.9" customHeight="1" x14ac:dyDescent="0.2">
      <c r="B25" s="292">
        <f t="shared" si="1"/>
        <v>14</v>
      </c>
      <c r="C25" s="400"/>
      <c r="D25" s="401"/>
      <c r="E25" s="402"/>
      <c r="F25" s="403"/>
      <c r="G25" s="404"/>
      <c r="H25" s="405"/>
      <c r="I25" s="405"/>
      <c r="J25" s="405"/>
      <c r="K25" s="406"/>
      <c r="L25" s="402"/>
      <c r="M25" s="407"/>
      <c r="N25" s="407"/>
      <c r="O25" s="408"/>
      <c r="P25" s="282"/>
      <c r="Q25" s="281"/>
      <c r="R25" s="281"/>
      <c r="S25" s="281"/>
      <c r="T25" s="281"/>
      <c r="U25" s="281"/>
      <c r="V25" s="280"/>
      <c r="W25" s="282"/>
      <c r="X25" s="281"/>
      <c r="Y25" s="281"/>
      <c r="Z25" s="281"/>
      <c r="AA25" s="281"/>
      <c r="AB25" s="281"/>
      <c r="AC25" s="280"/>
      <c r="AD25" s="282"/>
      <c r="AE25" s="281"/>
      <c r="AF25" s="281"/>
      <c r="AG25" s="281"/>
      <c r="AH25" s="281"/>
      <c r="AI25" s="281"/>
      <c r="AJ25" s="280"/>
      <c r="AK25" s="282"/>
      <c r="AL25" s="281"/>
      <c r="AM25" s="281"/>
      <c r="AN25" s="281"/>
      <c r="AO25" s="281"/>
      <c r="AP25" s="281"/>
      <c r="AQ25" s="280"/>
      <c r="AR25" s="282"/>
      <c r="AS25" s="281"/>
      <c r="AT25" s="280"/>
      <c r="AU25" s="424"/>
      <c r="AV25" s="425"/>
      <c r="AW25" s="426"/>
      <c r="AX25" s="427"/>
      <c r="AY25" s="397"/>
      <c r="AZ25" s="398"/>
      <c r="BA25" s="398"/>
      <c r="BB25" s="398"/>
      <c r="BC25" s="398"/>
      <c r="BD25" s="399"/>
    </row>
    <row r="26" spans="2:56" ht="39.9" customHeight="1" x14ac:dyDescent="0.2">
      <c r="B26" s="292">
        <f t="shared" si="1"/>
        <v>15</v>
      </c>
      <c r="C26" s="400"/>
      <c r="D26" s="401"/>
      <c r="E26" s="402"/>
      <c r="F26" s="403"/>
      <c r="G26" s="404"/>
      <c r="H26" s="405"/>
      <c r="I26" s="405"/>
      <c r="J26" s="405"/>
      <c r="K26" s="406"/>
      <c r="L26" s="402"/>
      <c r="M26" s="407"/>
      <c r="N26" s="407"/>
      <c r="O26" s="408"/>
      <c r="P26" s="282"/>
      <c r="Q26" s="281"/>
      <c r="R26" s="281"/>
      <c r="S26" s="281"/>
      <c r="T26" s="281"/>
      <c r="U26" s="281"/>
      <c r="V26" s="280"/>
      <c r="W26" s="282"/>
      <c r="X26" s="281"/>
      <c r="Y26" s="281"/>
      <c r="Z26" s="281"/>
      <c r="AA26" s="281"/>
      <c r="AB26" s="281"/>
      <c r="AC26" s="280"/>
      <c r="AD26" s="282"/>
      <c r="AE26" s="281"/>
      <c r="AF26" s="281"/>
      <c r="AG26" s="281"/>
      <c r="AH26" s="281"/>
      <c r="AI26" s="281"/>
      <c r="AJ26" s="280"/>
      <c r="AK26" s="282"/>
      <c r="AL26" s="281"/>
      <c r="AM26" s="281"/>
      <c r="AN26" s="281"/>
      <c r="AO26" s="281"/>
      <c r="AP26" s="281"/>
      <c r="AQ26" s="280"/>
      <c r="AR26" s="282"/>
      <c r="AS26" s="281"/>
      <c r="AT26" s="280"/>
      <c r="AU26" s="424"/>
      <c r="AV26" s="425"/>
      <c r="AW26" s="426"/>
      <c r="AX26" s="427"/>
      <c r="AY26" s="397"/>
      <c r="AZ26" s="398"/>
      <c r="BA26" s="398"/>
      <c r="BB26" s="398"/>
      <c r="BC26" s="398"/>
      <c r="BD26" s="399"/>
    </row>
    <row r="27" spans="2:56" ht="39.9" customHeight="1" x14ac:dyDescent="0.2">
      <c r="B27" s="292">
        <f t="shared" si="1"/>
        <v>16</v>
      </c>
      <c r="C27" s="291"/>
      <c r="D27" s="290"/>
      <c r="E27" s="285"/>
      <c r="F27" s="289"/>
      <c r="G27" s="288"/>
      <c r="H27" s="287"/>
      <c r="I27" s="287"/>
      <c r="J27" s="287"/>
      <c r="K27" s="286"/>
      <c r="L27" s="285"/>
      <c r="M27" s="284"/>
      <c r="N27" s="284"/>
      <c r="O27" s="283"/>
      <c r="P27" s="282"/>
      <c r="Q27" s="281"/>
      <c r="R27" s="281"/>
      <c r="S27" s="281"/>
      <c r="T27" s="281"/>
      <c r="U27" s="281"/>
      <c r="V27" s="280"/>
      <c r="W27" s="282"/>
      <c r="X27" s="281"/>
      <c r="Y27" s="281"/>
      <c r="Z27" s="281"/>
      <c r="AA27" s="281"/>
      <c r="AB27" s="281"/>
      <c r="AC27" s="280"/>
      <c r="AD27" s="282"/>
      <c r="AE27" s="281"/>
      <c r="AF27" s="281"/>
      <c r="AG27" s="281"/>
      <c r="AH27" s="281"/>
      <c r="AI27" s="281"/>
      <c r="AJ27" s="280"/>
      <c r="AK27" s="282"/>
      <c r="AL27" s="281"/>
      <c r="AM27" s="281"/>
      <c r="AN27" s="281"/>
      <c r="AO27" s="281"/>
      <c r="AP27" s="281"/>
      <c r="AQ27" s="280"/>
      <c r="AR27" s="282"/>
      <c r="AS27" s="281"/>
      <c r="AT27" s="280"/>
      <c r="AU27" s="279"/>
      <c r="AV27" s="278"/>
      <c r="AW27" s="277"/>
      <c r="AX27" s="276"/>
      <c r="AY27" s="275"/>
      <c r="AZ27" s="274"/>
      <c r="BA27" s="274"/>
      <c r="BB27" s="274"/>
      <c r="BC27" s="274"/>
      <c r="BD27" s="273"/>
    </row>
    <row r="28" spans="2:56" ht="39.9" customHeight="1" x14ac:dyDescent="0.2">
      <c r="B28" s="292">
        <f t="shared" si="1"/>
        <v>17</v>
      </c>
      <c r="C28" s="291"/>
      <c r="D28" s="290"/>
      <c r="E28" s="285"/>
      <c r="F28" s="289"/>
      <c r="G28" s="288"/>
      <c r="H28" s="287"/>
      <c r="I28" s="287"/>
      <c r="J28" s="287"/>
      <c r="K28" s="286"/>
      <c r="L28" s="285"/>
      <c r="M28" s="284"/>
      <c r="N28" s="284"/>
      <c r="O28" s="283"/>
      <c r="P28" s="282"/>
      <c r="Q28" s="281"/>
      <c r="R28" s="281"/>
      <c r="S28" s="281"/>
      <c r="T28" s="281"/>
      <c r="U28" s="281"/>
      <c r="V28" s="280"/>
      <c r="W28" s="282"/>
      <c r="X28" s="281"/>
      <c r="Y28" s="281"/>
      <c r="Z28" s="281"/>
      <c r="AA28" s="281"/>
      <c r="AB28" s="281"/>
      <c r="AC28" s="280"/>
      <c r="AD28" s="282"/>
      <c r="AE28" s="281"/>
      <c r="AF28" s="281"/>
      <c r="AG28" s="281"/>
      <c r="AH28" s="281"/>
      <c r="AI28" s="281"/>
      <c r="AJ28" s="280"/>
      <c r="AK28" s="282"/>
      <c r="AL28" s="281"/>
      <c r="AM28" s="281"/>
      <c r="AN28" s="281"/>
      <c r="AO28" s="281"/>
      <c r="AP28" s="281"/>
      <c r="AQ28" s="280"/>
      <c r="AR28" s="282"/>
      <c r="AS28" s="281"/>
      <c r="AT28" s="280"/>
      <c r="AU28" s="279"/>
      <c r="AV28" s="278"/>
      <c r="AW28" s="277"/>
      <c r="AX28" s="276"/>
      <c r="AY28" s="275"/>
      <c r="AZ28" s="274"/>
      <c r="BA28" s="274"/>
      <c r="BB28" s="274"/>
      <c r="BC28" s="274"/>
      <c r="BD28" s="273"/>
    </row>
    <row r="29" spans="2:56" ht="39.9" customHeight="1" x14ac:dyDescent="0.2">
      <c r="B29" s="292">
        <f t="shared" si="1"/>
        <v>18</v>
      </c>
      <c r="C29" s="291"/>
      <c r="D29" s="290"/>
      <c r="E29" s="285"/>
      <c r="F29" s="289"/>
      <c r="G29" s="288"/>
      <c r="H29" s="287"/>
      <c r="I29" s="287"/>
      <c r="J29" s="287"/>
      <c r="K29" s="286"/>
      <c r="L29" s="285"/>
      <c r="M29" s="284"/>
      <c r="N29" s="284"/>
      <c r="O29" s="283"/>
      <c r="P29" s="282"/>
      <c r="Q29" s="281"/>
      <c r="R29" s="281"/>
      <c r="S29" s="281"/>
      <c r="T29" s="281"/>
      <c r="U29" s="281"/>
      <c r="V29" s="280"/>
      <c r="W29" s="282"/>
      <c r="X29" s="281"/>
      <c r="Y29" s="281"/>
      <c r="Z29" s="281"/>
      <c r="AA29" s="281"/>
      <c r="AB29" s="281"/>
      <c r="AC29" s="280"/>
      <c r="AD29" s="282"/>
      <c r="AE29" s="281"/>
      <c r="AF29" s="281"/>
      <c r="AG29" s="281"/>
      <c r="AH29" s="281"/>
      <c r="AI29" s="281"/>
      <c r="AJ29" s="280"/>
      <c r="AK29" s="282"/>
      <c r="AL29" s="281"/>
      <c r="AM29" s="281"/>
      <c r="AN29" s="281"/>
      <c r="AO29" s="281"/>
      <c r="AP29" s="281"/>
      <c r="AQ29" s="280"/>
      <c r="AR29" s="282"/>
      <c r="AS29" s="281"/>
      <c r="AT29" s="280"/>
      <c r="AU29" s="279"/>
      <c r="AV29" s="278"/>
      <c r="AW29" s="277"/>
      <c r="AX29" s="276"/>
      <c r="AY29" s="275"/>
      <c r="AZ29" s="274"/>
      <c r="BA29" s="274"/>
      <c r="BB29" s="274"/>
      <c r="BC29" s="274"/>
      <c r="BD29" s="273"/>
    </row>
    <row r="30" spans="2:56" ht="39.9" customHeight="1" x14ac:dyDescent="0.2">
      <c r="B30" s="292">
        <f t="shared" si="1"/>
        <v>19</v>
      </c>
      <c r="C30" s="291"/>
      <c r="D30" s="290"/>
      <c r="E30" s="285"/>
      <c r="F30" s="289"/>
      <c r="G30" s="288"/>
      <c r="H30" s="287"/>
      <c r="I30" s="287"/>
      <c r="J30" s="287"/>
      <c r="K30" s="286"/>
      <c r="L30" s="285"/>
      <c r="M30" s="284"/>
      <c r="N30" s="284"/>
      <c r="O30" s="283"/>
      <c r="P30" s="282"/>
      <c r="Q30" s="281"/>
      <c r="R30" s="281"/>
      <c r="S30" s="281"/>
      <c r="T30" s="281"/>
      <c r="U30" s="281"/>
      <c r="V30" s="280"/>
      <c r="W30" s="282"/>
      <c r="X30" s="281"/>
      <c r="Y30" s="281"/>
      <c r="Z30" s="281"/>
      <c r="AA30" s="281"/>
      <c r="AB30" s="281"/>
      <c r="AC30" s="280"/>
      <c r="AD30" s="282"/>
      <c r="AE30" s="281"/>
      <c r="AF30" s="281"/>
      <c r="AG30" s="281"/>
      <c r="AH30" s="281"/>
      <c r="AI30" s="281"/>
      <c r="AJ30" s="280"/>
      <c r="AK30" s="282"/>
      <c r="AL30" s="281"/>
      <c r="AM30" s="281"/>
      <c r="AN30" s="281"/>
      <c r="AO30" s="281"/>
      <c r="AP30" s="281"/>
      <c r="AQ30" s="280"/>
      <c r="AR30" s="282"/>
      <c r="AS30" s="281"/>
      <c r="AT30" s="280"/>
      <c r="AU30" s="279"/>
      <c r="AV30" s="278"/>
      <c r="AW30" s="277"/>
      <c r="AX30" s="276"/>
      <c r="AY30" s="275"/>
      <c r="AZ30" s="274"/>
      <c r="BA30" s="274"/>
      <c r="BB30" s="274"/>
      <c r="BC30" s="274"/>
      <c r="BD30" s="273"/>
    </row>
    <row r="31" spans="2:56" ht="39.9" customHeight="1" x14ac:dyDescent="0.2">
      <c r="B31" s="292">
        <f t="shared" si="1"/>
        <v>20</v>
      </c>
      <c r="C31" s="291"/>
      <c r="D31" s="290"/>
      <c r="E31" s="285"/>
      <c r="F31" s="289"/>
      <c r="G31" s="288"/>
      <c r="H31" s="287"/>
      <c r="I31" s="287"/>
      <c r="J31" s="287"/>
      <c r="K31" s="286"/>
      <c r="L31" s="285"/>
      <c r="M31" s="284"/>
      <c r="N31" s="284"/>
      <c r="O31" s="283"/>
      <c r="P31" s="282"/>
      <c r="Q31" s="281"/>
      <c r="R31" s="281"/>
      <c r="S31" s="281"/>
      <c r="T31" s="281"/>
      <c r="U31" s="281"/>
      <c r="V31" s="280"/>
      <c r="W31" s="282"/>
      <c r="X31" s="281"/>
      <c r="Y31" s="281"/>
      <c r="Z31" s="281"/>
      <c r="AA31" s="281"/>
      <c r="AB31" s="281"/>
      <c r="AC31" s="280"/>
      <c r="AD31" s="282"/>
      <c r="AE31" s="281"/>
      <c r="AF31" s="281"/>
      <c r="AG31" s="281"/>
      <c r="AH31" s="281"/>
      <c r="AI31" s="281"/>
      <c r="AJ31" s="280"/>
      <c r="AK31" s="282"/>
      <c r="AL31" s="281"/>
      <c r="AM31" s="281"/>
      <c r="AN31" s="281"/>
      <c r="AO31" s="281"/>
      <c r="AP31" s="281"/>
      <c r="AQ31" s="280"/>
      <c r="AR31" s="282"/>
      <c r="AS31" s="281"/>
      <c r="AT31" s="280"/>
      <c r="AU31" s="279"/>
      <c r="AV31" s="278"/>
      <c r="AW31" s="277"/>
      <c r="AX31" s="276"/>
      <c r="AY31" s="275"/>
      <c r="AZ31" s="274"/>
      <c r="BA31" s="274"/>
      <c r="BB31" s="274"/>
      <c r="BC31" s="274"/>
      <c r="BD31" s="273"/>
    </row>
    <row r="32" spans="2:56" ht="39.9" customHeight="1" x14ac:dyDescent="0.2">
      <c r="B32" s="292">
        <f t="shared" si="1"/>
        <v>21</v>
      </c>
      <c r="C32" s="291"/>
      <c r="D32" s="290"/>
      <c r="E32" s="285"/>
      <c r="F32" s="289"/>
      <c r="G32" s="288"/>
      <c r="H32" s="287"/>
      <c r="I32" s="287"/>
      <c r="J32" s="287"/>
      <c r="K32" s="286"/>
      <c r="L32" s="285"/>
      <c r="M32" s="284"/>
      <c r="N32" s="284"/>
      <c r="O32" s="283"/>
      <c r="P32" s="282"/>
      <c r="Q32" s="281"/>
      <c r="R32" s="281"/>
      <c r="S32" s="281"/>
      <c r="T32" s="281"/>
      <c r="U32" s="281"/>
      <c r="V32" s="280"/>
      <c r="W32" s="282"/>
      <c r="X32" s="281"/>
      <c r="Y32" s="281"/>
      <c r="Z32" s="281"/>
      <c r="AA32" s="281"/>
      <c r="AB32" s="281"/>
      <c r="AC32" s="280"/>
      <c r="AD32" s="282"/>
      <c r="AE32" s="281"/>
      <c r="AF32" s="281"/>
      <c r="AG32" s="281"/>
      <c r="AH32" s="281"/>
      <c r="AI32" s="281"/>
      <c r="AJ32" s="280"/>
      <c r="AK32" s="282"/>
      <c r="AL32" s="281"/>
      <c r="AM32" s="281"/>
      <c r="AN32" s="281"/>
      <c r="AO32" s="281"/>
      <c r="AP32" s="281"/>
      <c r="AQ32" s="280"/>
      <c r="AR32" s="282"/>
      <c r="AS32" s="281"/>
      <c r="AT32" s="280"/>
      <c r="AU32" s="279"/>
      <c r="AV32" s="278"/>
      <c r="AW32" s="277"/>
      <c r="AX32" s="276"/>
      <c r="AY32" s="275"/>
      <c r="AZ32" s="274"/>
      <c r="BA32" s="274"/>
      <c r="BB32" s="274"/>
      <c r="BC32" s="274"/>
      <c r="BD32" s="273"/>
    </row>
    <row r="33" spans="2:58" ht="39.9" customHeight="1" x14ac:dyDescent="0.2">
      <c r="B33" s="292">
        <f t="shared" si="1"/>
        <v>22</v>
      </c>
      <c r="C33" s="291"/>
      <c r="D33" s="290"/>
      <c r="E33" s="285"/>
      <c r="F33" s="289"/>
      <c r="G33" s="288"/>
      <c r="H33" s="287"/>
      <c r="I33" s="287"/>
      <c r="J33" s="287"/>
      <c r="K33" s="286"/>
      <c r="L33" s="285"/>
      <c r="M33" s="284"/>
      <c r="N33" s="284"/>
      <c r="O33" s="283"/>
      <c r="P33" s="282"/>
      <c r="Q33" s="281"/>
      <c r="R33" s="281"/>
      <c r="S33" s="281"/>
      <c r="T33" s="281"/>
      <c r="U33" s="281"/>
      <c r="V33" s="280"/>
      <c r="W33" s="282"/>
      <c r="X33" s="281"/>
      <c r="Y33" s="281"/>
      <c r="Z33" s="281"/>
      <c r="AA33" s="281"/>
      <c r="AB33" s="281"/>
      <c r="AC33" s="280"/>
      <c r="AD33" s="282"/>
      <c r="AE33" s="281"/>
      <c r="AF33" s="281"/>
      <c r="AG33" s="281"/>
      <c r="AH33" s="281"/>
      <c r="AI33" s="281"/>
      <c r="AJ33" s="280"/>
      <c r="AK33" s="282"/>
      <c r="AL33" s="281"/>
      <c r="AM33" s="281"/>
      <c r="AN33" s="281"/>
      <c r="AO33" s="281"/>
      <c r="AP33" s="281"/>
      <c r="AQ33" s="280"/>
      <c r="AR33" s="282"/>
      <c r="AS33" s="281"/>
      <c r="AT33" s="280"/>
      <c r="AU33" s="279"/>
      <c r="AV33" s="278"/>
      <c r="AW33" s="277"/>
      <c r="AX33" s="276"/>
      <c r="AY33" s="275"/>
      <c r="AZ33" s="274"/>
      <c r="BA33" s="274"/>
      <c r="BB33" s="274"/>
      <c r="BC33" s="274"/>
      <c r="BD33" s="273"/>
    </row>
    <row r="34" spans="2:58" ht="39.9" customHeight="1" x14ac:dyDescent="0.2">
      <c r="B34" s="292">
        <f t="shared" si="1"/>
        <v>23</v>
      </c>
      <c r="C34" s="291"/>
      <c r="D34" s="290"/>
      <c r="E34" s="285"/>
      <c r="F34" s="289"/>
      <c r="G34" s="288"/>
      <c r="H34" s="287"/>
      <c r="I34" s="287"/>
      <c r="J34" s="287"/>
      <c r="K34" s="286"/>
      <c r="L34" s="285"/>
      <c r="M34" s="284"/>
      <c r="N34" s="284"/>
      <c r="O34" s="283"/>
      <c r="P34" s="282"/>
      <c r="Q34" s="281"/>
      <c r="R34" s="281"/>
      <c r="S34" s="281"/>
      <c r="T34" s="281"/>
      <c r="U34" s="281"/>
      <c r="V34" s="280"/>
      <c r="W34" s="282"/>
      <c r="X34" s="281"/>
      <c r="Y34" s="281"/>
      <c r="Z34" s="281"/>
      <c r="AA34" s="281"/>
      <c r="AB34" s="281"/>
      <c r="AC34" s="280"/>
      <c r="AD34" s="282"/>
      <c r="AE34" s="281"/>
      <c r="AF34" s="281"/>
      <c r="AG34" s="281"/>
      <c r="AH34" s="281"/>
      <c r="AI34" s="281"/>
      <c r="AJ34" s="280"/>
      <c r="AK34" s="282"/>
      <c r="AL34" s="281"/>
      <c r="AM34" s="281"/>
      <c r="AN34" s="281"/>
      <c r="AO34" s="281"/>
      <c r="AP34" s="281"/>
      <c r="AQ34" s="280"/>
      <c r="AR34" s="282"/>
      <c r="AS34" s="281"/>
      <c r="AT34" s="280"/>
      <c r="AU34" s="279"/>
      <c r="AV34" s="278"/>
      <c r="AW34" s="277"/>
      <c r="AX34" s="276"/>
      <c r="AY34" s="275"/>
      <c r="AZ34" s="274"/>
      <c r="BA34" s="274"/>
      <c r="BB34" s="274"/>
      <c r="BC34" s="274"/>
      <c r="BD34" s="273"/>
    </row>
    <row r="35" spans="2:58" ht="39.9" customHeight="1" x14ac:dyDescent="0.2">
      <c r="B35" s="292">
        <f t="shared" si="1"/>
        <v>24</v>
      </c>
      <c r="C35" s="291"/>
      <c r="D35" s="290"/>
      <c r="E35" s="285"/>
      <c r="F35" s="289"/>
      <c r="G35" s="288"/>
      <c r="H35" s="287"/>
      <c r="I35" s="287"/>
      <c r="J35" s="287"/>
      <c r="K35" s="286"/>
      <c r="L35" s="285"/>
      <c r="M35" s="284"/>
      <c r="N35" s="284"/>
      <c r="O35" s="283"/>
      <c r="P35" s="282"/>
      <c r="Q35" s="281"/>
      <c r="R35" s="281"/>
      <c r="S35" s="281"/>
      <c r="T35" s="281"/>
      <c r="U35" s="281"/>
      <c r="V35" s="280"/>
      <c r="W35" s="282"/>
      <c r="X35" s="281"/>
      <c r="Y35" s="281"/>
      <c r="Z35" s="281"/>
      <c r="AA35" s="281"/>
      <c r="AB35" s="281"/>
      <c r="AC35" s="280"/>
      <c r="AD35" s="282"/>
      <c r="AE35" s="281"/>
      <c r="AF35" s="281"/>
      <c r="AG35" s="281"/>
      <c r="AH35" s="281"/>
      <c r="AI35" s="281"/>
      <c r="AJ35" s="280"/>
      <c r="AK35" s="282"/>
      <c r="AL35" s="281"/>
      <c r="AM35" s="281"/>
      <c r="AN35" s="281"/>
      <c r="AO35" s="281"/>
      <c r="AP35" s="281"/>
      <c r="AQ35" s="280"/>
      <c r="AR35" s="282"/>
      <c r="AS35" s="281"/>
      <c r="AT35" s="280"/>
      <c r="AU35" s="279"/>
      <c r="AV35" s="278"/>
      <c r="AW35" s="277"/>
      <c r="AX35" s="276"/>
      <c r="AY35" s="275"/>
      <c r="AZ35" s="274"/>
      <c r="BA35" s="274"/>
      <c r="BB35" s="274"/>
      <c r="BC35" s="274"/>
      <c r="BD35" s="273"/>
    </row>
    <row r="36" spans="2:58" ht="39.9" customHeight="1" x14ac:dyDescent="0.2">
      <c r="B36" s="292">
        <f t="shared" si="1"/>
        <v>25</v>
      </c>
      <c r="C36" s="291"/>
      <c r="D36" s="290"/>
      <c r="E36" s="285"/>
      <c r="F36" s="289"/>
      <c r="G36" s="288"/>
      <c r="H36" s="287"/>
      <c r="I36" s="287"/>
      <c r="J36" s="287"/>
      <c r="K36" s="286"/>
      <c r="L36" s="285"/>
      <c r="M36" s="284"/>
      <c r="N36" s="284"/>
      <c r="O36" s="283"/>
      <c r="P36" s="282"/>
      <c r="Q36" s="281"/>
      <c r="R36" s="281"/>
      <c r="S36" s="281"/>
      <c r="T36" s="281"/>
      <c r="U36" s="281"/>
      <c r="V36" s="280"/>
      <c r="W36" s="282"/>
      <c r="X36" s="281"/>
      <c r="Y36" s="281"/>
      <c r="Z36" s="281"/>
      <c r="AA36" s="281"/>
      <c r="AB36" s="281"/>
      <c r="AC36" s="280"/>
      <c r="AD36" s="282"/>
      <c r="AE36" s="281"/>
      <c r="AF36" s="281"/>
      <c r="AG36" s="281"/>
      <c r="AH36" s="281"/>
      <c r="AI36" s="281"/>
      <c r="AJ36" s="280"/>
      <c r="AK36" s="282"/>
      <c r="AL36" s="281"/>
      <c r="AM36" s="281"/>
      <c r="AN36" s="281"/>
      <c r="AO36" s="281"/>
      <c r="AP36" s="281"/>
      <c r="AQ36" s="280"/>
      <c r="AR36" s="282"/>
      <c r="AS36" s="281"/>
      <c r="AT36" s="280"/>
      <c r="AU36" s="279"/>
      <c r="AV36" s="278"/>
      <c r="AW36" s="277"/>
      <c r="AX36" s="276"/>
      <c r="AY36" s="275"/>
      <c r="AZ36" s="274"/>
      <c r="BA36" s="274"/>
      <c r="BB36" s="274"/>
      <c r="BC36" s="274"/>
      <c r="BD36" s="273"/>
    </row>
    <row r="37" spans="2:58" ht="39.9" customHeight="1" x14ac:dyDescent="0.2">
      <c r="B37" s="292">
        <f t="shared" si="1"/>
        <v>26</v>
      </c>
      <c r="C37" s="400"/>
      <c r="D37" s="401"/>
      <c r="E37" s="402"/>
      <c r="F37" s="403"/>
      <c r="G37" s="404"/>
      <c r="H37" s="405"/>
      <c r="I37" s="405"/>
      <c r="J37" s="405"/>
      <c r="K37" s="406"/>
      <c r="L37" s="402"/>
      <c r="M37" s="407"/>
      <c r="N37" s="407"/>
      <c r="O37" s="408"/>
      <c r="P37" s="282"/>
      <c r="Q37" s="281"/>
      <c r="R37" s="281"/>
      <c r="S37" s="281"/>
      <c r="T37" s="281"/>
      <c r="U37" s="281"/>
      <c r="V37" s="280"/>
      <c r="W37" s="282"/>
      <c r="X37" s="281"/>
      <c r="Y37" s="281"/>
      <c r="Z37" s="281"/>
      <c r="AA37" s="281"/>
      <c r="AB37" s="281"/>
      <c r="AC37" s="280"/>
      <c r="AD37" s="282"/>
      <c r="AE37" s="281"/>
      <c r="AF37" s="281"/>
      <c r="AG37" s="281"/>
      <c r="AH37" s="281"/>
      <c r="AI37" s="281"/>
      <c r="AJ37" s="280"/>
      <c r="AK37" s="282"/>
      <c r="AL37" s="281"/>
      <c r="AM37" s="281"/>
      <c r="AN37" s="281"/>
      <c r="AO37" s="281"/>
      <c r="AP37" s="281"/>
      <c r="AQ37" s="280"/>
      <c r="AR37" s="282"/>
      <c r="AS37" s="281"/>
      <c r="AT37" s="280"/>
      <c r="AU37" s="424"/>
      <c r="AV37" s="425"/>
      <c r="AW37" s="426"/>
      <c r="AX37" s="427"/>
      <c r="AY37" s="397"/>
      <c r="AZ37" s="398"/>
      <c r="BA37" s="398"/>
      <c r="BB37" s="398"/>
      <c r="BC37" s="398"/>
      <c r="BD37" s="399"/>
    </row>
    <row r="38" spans="2:58" ht="39.9" customHeight="1" x14ac:dyDescent="0.2">
      <c r="B38" s="292">
        <f t="shared" si="1"/>
        <v>27</v>
      </c>
      <c r="C38" s="400"/>
      <c r="D38" s="401"/>
      <c r="E38" s="402"/>
      <c r="F38" s="403"/>
      <c r="G38" s="404"/>
      <c r="H38" s="405"/>
      <c r="I38" s="405"/>
      <c r="J38" s="405"/>
      <c r="K38" s="406"/>
      <c r="L38" s="402"/>
      <c r="M38" s="407"/>
      <c r="N38" s="407"/>
      <c r="O38" s="408"/>
      <c r="P38" s="282"/>
      <c r="Q38" s="281"/>
      <c r="R38" s="281"/>
      <c r="S38" s="281"/>
      <c r="T38" s="281"/>
      <c r="U38" s="281"/>
      <c r="V38" s="280"/>
      <c r="W38" s="282"/>
      <c r="X38" s="281"/>
      <c r="Y38" s="281"/>
      <c r="Z38" s="281"/>
      <c r="AA38" s="281"/>
      <c r="AB38" s="281"/>
      <c r="AC38" s="280"/>
      <c r="AD38" s="282"/>
      <c r="AE38" s="281"/>
      <c r="AF38" s="281"/>
      <c r="AG38" s="281"/>
      <c r="AH38" s="281"/>
      <c r="AI38" s="281"/>
      <c r="AJ38" s="280"/>
      <c r="AK38" s="282"/>
      <c r="AL38" s="281"/>
      <c r="AM38" s="281"/>
      <c r="AN38" s="281"/>
      <c r="AO38" s="281"/>
      <c r="AP38" s="281"/>
      <c r="AQ38" s="280"/>
      <c r="AR38" s="282"/>
      <c r="AS38" s="281"/>
      <c r="AT38" s="280"/>
      <c r="AU38" s="424"/>
      <c r="AV38" s="425"/>
      <c r="AW38" s="426"/>
      <c r="AX38" s="427"/>
      <c r="AY38" s="397"/>
      <c r="AZ38" s="398"/>
      <c r="BA38" s="398"/>
      <c r="BB38" s="398"/>
      <c r="BC38" s="398"/>
      <c r="BD38" s="399"/>
    </row>
    <row r="39" spans="2:58" ht="39.9" customHeight="1" thickBot="1" x14ac:dyDescent="0.25">
      <c r="B39" s="272">
        <f t="shared" si="1"/>
        <v>28</v>
      </c>
      <c r="C39" s="409"/>
      <c r="D39" s="410"/>
      <c r="E39" s="411"/>
      <c r="F39" s="412"/>
      <c r="G39" s="413"/>
      <c r="H39" s="414"/>
      <c r="I39" s="414"/>
      <c r="J39" s="414"/>
      <c r="K39" s="415"/>
      <c r="L39" s="411"/>
      <c r="M39" s="416"/>
      <c r="N39" s="416"/>
      <c r="O39" s="417"/>
      <c r="P39" s="271"/>
      <c r="Q39" s="270"/>
      <c r="R39" s="270"/>
      <c r="S39" s="270"/>
      <c r="T39" s="270"/>
      <c r="U39" s="270"/>
      <c r="V39" s="269"/>
      <c r="W39" s="271"/>
      <c r="X39" s="270"/>
      <c r="Y39" s="270"/>
      <c r="Z39" s="270"/>
      <c r="AA39" s="270"/>
      <c r="AB39" s="270"/>
      <c r="AC39" s="269"/>
      <c r="AD39" s="271"/>
      <c r="AE39" s="270"/>
      <c r="AF39" s="270"/>
      <c r="AG39" s="270"/>
      <c r="AH39" s="270"/>
      <c r="AI39" s="270"/>
      <c r="AJ39" s="269"/>
      <c r="AK39" s="271"/>
      <c r="AL39" s="270"/>
      <c r="AM39" s="270"/>
      <c r="AN39" s="270"/>
      <c r="AO39" s="270"/>
      <c r="AP39" s="270"/>
      <c r="AQ39" s="269"/>
      <c r="AR39" s="271"/>
      <c r="AS39" s="270"/>
      <c r="AT39" s="269"/>
      <c r="AU39" s="428"/>
      <c r="AV39" s="429"/>
      <c r="AW39" s="430"/>
      <c r="AX39" s="431"/>
      <c r="AY39" s="421"/>
      <c r="AZ39" s="422"/>
      <c r="BA39" s="422"/>
      <c r="BB39" s="422"/>
      <c r="BC39" s="422"/>
      <c r="BD39" s="423"/>
    </row>
    <row r="40" spans="2:58" ht="20.25" customHeight="1" x14ac:dyDescent="0.2">
      <c r="C40" s="268"/>
      <c r="D40" s="267"/>
      <c r="E40" s="266"/>
      <c r="AC40" s="265"/>
    </row>
    <row r="41" spans="2:58" ht="20.25" customHeight="1" x14ac:dyDescent="0.2">
      <c r="C41" s="268"/>
      <c r="D41" s="267"/>
      <c r="E41" s="266"/>
      <c r="AC41" s="265"/>
    </row>
    <row r="42" spans="2:58" s="258" customFormat="1" ht="24.9" customHeight="1" x14ac:dyDescent="0.2">
      <c r="B42" s="258" t="s">
        <v>455</v>
      </c>
      <c r="C42" s="264"/>
      <c r="D42" s="264"/>
      <c r="U42" s="264"/>
      <c r="AK42" s="263"/>
      <c r="AL42" s="262"/>
      <c r="AM42" s="262"/>
      <c r="BF42" s="262"/>
    </row>
    <row r="43" spans="2:58" s="258" customFormat="1" ht="24.9" customHeight="1" x14ac:dyDescent="0.2">
      <c r="B43" s="258" t="s">
        <v>454</v>
      </c>
      <c r="C43" s="264"/>
      <c r="D43" s="264"/>
      <c r="U43" s="264"/>
      <c r="AK43" s="263"/>
      <c r="AL43" s="262"/>
      <c r="AM43" s="262"/>
      <c r="BF43" s="262"/>
    </row>
    <row r="44" spans="2:58" s="258" customFormat="1" ht="24.9" customHeight="1" x14ac:dyDescent="0.2">
      <c r="B44" s="258" t="s">
        <v>453</v>
      </c>
      <c r="C44" s="263"/>
      <c r="D44" s="263"/>
      <c r="E44" s="263"/>
      <c r="F44" s="263"/>
      <c r="G44" s="263"/>
      <c r="H44" s="263"/>
      <c r="I44" s="263"/>
      <c r="J44" s="263"/>
      <c r="K44" s="263"/>
      <c r="L44" s="263"/>
      <c r="M44" s="263"/>
      <c r="N44" s="263"/>
      <c r="O44" s="263"/>
      <c r="P44" s="263"/>
      <c r="Q44" s="263"/>
      <c r="R44" s="263"/>
      <c r="S44" s="263"/>
      <c r="T44" s="263"/>
      <c r="U44" s="262"/>
      <c r="V44" s="262"/>
      <c r="W44" s="263"/>
      <c r="X44" s="263"/>
      <c r="Y44" s="263"/>
      <c r="Z44" s="263"/>
      <c r="AA44" s="263"/>
      <c r="AB44" s="263"/>
      <c r="AC44" s="263"/>
      <c r="AD44" s="263"/>
      <c r="AE44" s="263"/>
      <c r="AF44" s="263"/>
      <c r="AG44" s="263"/>
      <c r="AH44" s="263"/>
      <c r="AI44" s="263"/>
      <c r="AJ44" s="263"/>
      <c r="AK44" s="263"/>
      <c r="AL44" s="262"/>
      <c r="AM44" s="262"/>
      <c r="BF44" s="262"/>
    </row>
    <row r="45" spans="2:58" s="258" customFormat="1" ht="24.9" customHeight="1" x14ac:dyDescent="0.2">
      <c r="B45" s="258" t="s">
        <v>452</v>
      </c>
    </row>
    <row r="46" spans="2:58" s="258" customFormat="1" ht="24.9" customHeight="1" x14ac:dyDescent="0.2">
      <c r="B46" s="258" t="s">
        <v>451</v>
      </c>
    </row>
    <row r="47" spans="2:58" s="258" customFormat="1" ht="24.9" customHeight="1" x14ac:dyDescent="0.2">
      <c r="B47" s="258" t="s">
        <v>450</v>
      </c>
    </row>
    <row r="48" spans="2:58" s="258" customFormat="1" ht="24.9" customHeight="1" x14ac:dyDescent="0.2">
      <c r="B48" s="258" t="s">
        <v>449</v>
      </c>
    </row>
    <row r="49" spans="2:8" s="258" customFormat="1" ht="24.9" customHeight="1" x14ac:dyDescent="0.2"/>
    <row r="50" spans="2:8" s="258" customFormat="1" ht="24.9" customHeight="1" x14ac:dyDescent="0.2">
      <c r="C50" s="261" t="s">
        <v>448</v>
      </c>
      <c r="D50" s="396" t="s">
        <v>447</v>
      </c>
      <c r="E50" s="396"/>
      <c r="F50" s="396"/>
      <c r="G50" s="396"/>
      <c r="H50" s="396"/>
    </row>
    <row r="51" spans="2:8" s="258" customFormat="1" ht="24.9" customHeight="1" x14ac:dyDescent="0.2">
      <c r="C51" s="260" t="s">
        <v>446</v>
      </c>
      <c r="D51" s="396" t="s">
        <v>445</v>
      </c>
      <c r="E51" s="396"/>
      <c r="F51" s="396"/>
      <c r="G51" s="396"/>
      <c r="H51" s="396"/>
    </row>
    <row r="52" spans="2:8" s="258" customFormat="1" ht="24.9" customHeight="1" x14ac:dyDescent="0.2">
      <c r="C52" s="260" t="s">
        <v>444</v>
      </c>
      <c r="D52" s="396" t="s">
        <v>443</v>
      </c>
      <c r="E52" s="396"/>
      <c r="F52" s="396"/>
      <c r="G52" s="396"/>
      <c r="H52" s="396"/>
    </row>
    <row r="53" spans="2:8" s="258" customFormat="1" ht="24.9" customHeight="1" x14ac:dyDescent="0.2">
      <c r="C53" s="260" t="s">
        <v>442</v>
      </c>
      <c r="D53" s="396" t="s">
        <v>441</v>
      </c>
      <c r="E53" s="396"/>
      <c r="F53" s="396"/>
      <c r="G53" s="396"/>
      <c r="H53" s="396"/>
    </row>
    <row r="54" spans="2:8" s="258" customFormat="1" ht="24.9" customHeight="1" x14ac:dyDescent="0.2">
      <c r="C54" s="260" t="s">
        <v>440</v>
      </c>
      <c r="D54" s="396" t="s">
        <v>439</v>
      </c>
      <c r="E54" s="396"/>
      <c r="F54" s="396"/>
      <c r="G54" s="396"/>
      <c r="H54" s="396"/>
    </row>
    <row r="55" spans="2:8" s="258" customFormat="1" ht="24.9" customHeight="1" x14ac:dyDescent="0.2"/>
    <row r="56" spans="2:8" s="258" customFormat="1" ht="24.9" customHeight="1" x14ac:dyDescent="0.2">
      <c r="C56" s="258" t="s">
        <v>438</v>
      </c>
    </row>
    <row r="57" spans="2:8" s="258" customFormat="1" ht="24.9" customHeight="1" x14ac:dyDescent="0.2">
      <c r="C57" s="258" t="s">
        <v>437</v>
      </c>
    </row>
    <row r="58" spans="2:8" s="258" customFormat="1" ht="24.9" customHeight="1" x14ac:dyDescent="0.2">
      <c r="C58" s="258" t="s">
        <v>436</v>
      </c>
    </row>
    <row r="59" spans="2:8" s="258" customFormat="1" ht="24.9" customHeight="1" x14ac:dyDescent="0.2"/>
    <row r="60" spans="2:8" s="258" customFormat="1" ht="24.9" customHeight="1" x14ac:dyDescent="0.2">
      <c r="B60" s="258" t="s">
        <v>435</v>
      </c>
    </row>
    <row r="61" spans="2:8" s="258" customFormat="1" ht="24.9" customHeight="1" x14ac:dyDescent="0.2">
      <c r="B61" s="258" t="s">
        <v>434</v>
      </c>
    </row>
    <row r="62" spans="2:8" s="258" customFormat="1" ht="24.9" customHeight="1" x14ac:dyDescent="0.2">
      <c r="B62" s="258" t="s">
        <v>433</v>
      </c>
    </row>
    <row r="63" spans="2:8" s="258" customFormat="1" ht="24.9" customHeight="1" x14ac:dyDescent="0.2">
      <c r="B63" s="258" t="s">
        <v>432</v>
      </c>
    </row>
    <row r="64" spans="2:8" s="258" customFormat="1" ht="24.9" customHeight="1" x14ac:dyDescent="0.2">
      <c r="B64" s="258" t="s">
        <v>431</v>
      </c>
    </row>
    <row r="65" spans="2:2" s="258" customFormat="1" ht="24.9" customHeight="1" x14ac:dyDescent="0.2">
      <c r="B65" s="258" t="s">
        <v>430</v>
      </c>
    </row>
    <row r="66" spans="2:2" s="258" customFormat="1" ht="24.9" customHeight="1" x14ac:dyDescent="0.2">
      <c r="B66" s="258" t="s">
        <v>429</v>
      </c>
    </row>
    <row r="67" spans="2:2" s="258" customFormat="1" ht="24.9" customHeight="1" x14ac:dyDescent="0.2">
      <c r="B67" s="258" t="s">
        <v>428</v>
      </c>
    </row>
    <row r="68" spans="2:2" s="258" customFormat="1" ht="24.9" customHeight="1" x14ac:dyDescent="0.2">
      <c r="B68" s="258" t="s">
        <v>427</v>
      </c>
    </row>
    <row r="69" spans="2:2" s="258" customFormat="1" ht="24.9" customHeight="1" x14ac:dyDescent="0.2">
      <c r="B69" s="258" t="s">
        <v>426</v>
      </c>
    </row>
    <row r="70" spans="2:2" s="258" customFormat="1" ht="24.9" customHeight="1" x14ac:dyDescent="0.2">
      <c r="B70" s="258" t="s">
        <v>425</v>
      </c>
    </row>
    <row r="71" spans="2:2" s="258" customFormat="1" ht="24.9" customHeight="1" x14ac:dyDescent="0.2">
      <c r="B71" s="258" t="s">
        <v>424</v>
      </c>
    </row>
    <row r="72" spans="2:2" s="258" customFormat="1" ht="24.9" customHeight="1" x14ac:dyDescent="0.2">
      <c r="B72" s="259" t="s">
        <v>423</v>
      </c>
    </row>
    <row r="73" spans="2:2" s="258" customFormat="1" ht="24.9" customHeight="1" x14ac:dyDescent="0.2">
      <c r="B73" s="259" t="s">
        <v>422</v>
      </c>
    </row>
    <row r="74" spans="2:2" ht="24.9" customHeight="1" x14ac:dyDescent="0.2">
      <c r="B74" s="340" t="s">
        <v>421</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326" customWidth="1"/>
    <col min="2" max="2" width="6.08984375" style="327" customWidth="1"/>
    <col min="3" max="3" width="11.54296875" style="327" customWidth="1"/>
    <col min="4" max="4" width="3.7265625" style="327" bestFit="1" customWidth="1"/>
    <col min="5" max="5" width="17" style="326" customWidth="1"/>
    <col min="6" max="6" width="3.7265625" style="326" bestFit="1" customWidth="1"/>
    <col min="7" max="7" width="17" style="326" customWidth="1"/>
    <col min="8" max="8" width="3.7265625" style="326" bestFit="1" customWidth="1"/>
    <col min="9" max="9" width="17" style="327" customWidth="1"/>
    <col min="10" max="10" width="3.7265625" style="326" bestFit="1" customWidth="1"/>
    <col min="11" max="11" width="17" style="326" customWidth="1"/>
    <col min="12" max="12" width="3.7265625" style="326" customWidth="1"/>
    <col min="13" max="13" width="17" style="326" customWidth="1"/>
    <col min="14" max="14" width="3.7265625" style="326" customWidth="1"/>
    <col min="15" max="15" width="17" style="326" customWidth="1"/>
    <col min="16" max="16" width="3.7265625" style="326" customWidth="1"/>
    <col min="17" max="17" width="17" style="326" customWidth="1"/>
    <col min="18" max="18" width="3.7265625" style="326" customWidth="1"/>
    <col min="19" max="19" width="17" style="326" customWidth="1"/>
    <col min="20" max="20" width="3.7265625" style="326" customWidth="1"/>
    <col min="21" max="21" width="17" style="326" customWidth="1"/>
    <col min="22" max="22" width="3.7265625" style="326" customWidth="1"/>
    <col min="23" max="23" width="55.1796875" style="326" customWidth="1"/>
    <col min="24" max="16384" width="9.81640625" style="326"/>
  </cols>
  <sheetData>
    <row r="1" spans="2:23" x14ac:dyDescent="0.2">
      <c r="B1" s="339" t="s">
        <v>535</v>
      </c>
    </row>
    <row r="2" spans="2:23" x14ac:dyDescent="0.2">
      <c r="B2" s="328" t="s">
        <v>534</v>
      </c>
      <c r="E2" s="338"/>
      <c r="I2" s="337"/>
    </row>
    <row r="3" spans="2:23" x14ac:dyDescent="0.2">
      <c r="B3" s="337" t="s">
        <v>533</v>
      </c>
      <c r="E3" s="338" t="s">
        <v>532</v>
      </c>
      <c r="I3" s="337"/>
    </row>
    <row r="4" spans="2:23" x14ac:dyDescent="0.2">
      <c r="B4" s="328"/>
      <c r="E4" s="481" t="s">
        <v>523</v>
      </c>
      <c r="F4" s="481"/>
      <c r="G4" s="481"/>
      <c r="H4" s="481"/>
      <c r="I4" s="481"/>
      <c r="J4" s="481"/>
      <c r="K4" s="481"/>
      <c r="M4" s="481" t="s">
        <v>531</v>
      </c>
      <c r="N4" s="481"/>
      <c r="O4" s="481"/>
      <c r="Q4" s="481" t="s">
        <v>530</v>
      </c>
      <c r="R4" s="481"/>
      <c r="S4" s="481"/>
      <c r="T4" s="481"/>
      <c r="U4" s="481"/>
      <c r="W4" s="481" t="s">
        <v>529</v>
      </c>
    </row>
    <row r="5" spans="2:23" x14ac:dyDescent="0.2">
      <c r="B5" s="327" t="s">
        <v>468</v>
      </c>
      <c r="C5" s="327" t="s">
        <v>448</v>
      </c>
      <c r="E5" s="327" t="s">
        <v>528</v>
      </c>
      <c r="F5" s="327"/>
      <c r="G5" s="327" t="s">
        <v>527</v>
      </c>
      <c r="I5" s="327" t="s">
        <v>526</v>
      </c>
      <c r="K5" s="327" t="s">
        <v>523</v>
      </c>
      <c r="M5" s="327" t="s">
        <v>525</v>
      </c>
      <c r="O5" s="327" t="s">
        <v>524</v>
      </c>
      <c r="Q5" s="327" t="s">
        <v>525</v>
      </c>
      <c r="S5" s="327" t="s">
        <v>524</v>
      </c>
      <c r="U5" s="327" t="s">
        <v>523</v>
      </c>
      <c r="W5" s="481"/>
    </row>
    <row r="6" spans="2:23" x14ac:dyDescent="0.2">
      <c r="B6" s="327">
        <v>1</v>
      </c>
      <c r="C6" s="331" t="s">
        <v>522</v>
      </c>
      <c r="D6" s="327" t="s">
        <v>493</v>
      </c>
      <c r="E6" s="335"/>
      <c r="F6" s="327" t="s">
        <v>491</v>
      </c>
      <c r="G6" s="335"/>
      <c r="H6" s="326" t="s">
        <v>492</v>
      </c>
      <c r="I6" s="335">
        <v>0</v>
      </c>
      <c r="J6" s="326" t="s">
        <v>481</v>
      </c>
      <c r="K6" s="332">
        <f t="shared" ref="K6:K25" si="0">(G6-E6-I6)*24</f>
        <v>0</v>
      </c>
      <c r="M6" s="335"/>
      <c r="N6" s="327" t="s">
        <v>491</v>
      </c>
      <c r="O6" s="335"/>
      <c r="Q6" s="334">
        <f t="shared" ref="Q6:Q25" si="1">IF(E6&lt;M6,M6,E6)</f>
        <v>0</v>
      </c>
      <c r="R6" s="327" t="s">
        <v>491</v>
      </c>
      <c r="S6" s="334">
        <f t="shared" ref="S6:S25" si="2">IF(G6&gt;O6,O6,G6)</f>
        <v>0</v>
      </c>
      <c r="U6" s="332">
        <f t="shared" ref="U6:U25" si="3">(S6-Q6)*24</f>
        <v>0</v>
      </c>
      <c r="W6" s="330"/>
    </row>
    <row r="7" spans="2:23" x14ac:dyDescent="0.2">
      <c r="B7" s="327">
        <v>2</v>
      </c>
      <c r="C7" s="331" t="s">
        <v>521</v>
      </c>
      <c r="D7" s="327" t="s">
        <v>493</v>
      </c>
      <c r="E7" s="335"/>
      <c r="F7" s="327" t="s">
        <v>491</v>
      </c>
      <c r="G7" s="335"/>
      <c r="H7" s="326" t="s">
        <v>492</v>
      </c>
      <c r="I7" s="335">
        <v>0</v>
      </c>
      <c r="J7" s="326" t="s">
        <v>481</v>
      </c>
      <c r="K7" s="332">
        <f t="shared" si="0"/>
        <v>0</v>
      </c>
      <c r="M7" s="335"/>
      <c r="N7" s="327" t="s">
        <v>491</v>
      </c>
      <c r="O7" s="335"/>
      <c r="Q7" s="334">
        <f t="shared" si="1"/>
        <v>0</v>
      </c>
      <c r="R7" s="327" t="s">
        <v>491</v>
      </c>
      <c r="S7" s="334">
        <f t="shared" si="2"/>
        <v>0</v>
      </c>
      <c r="U7" s="332">
        <f t="shared" si="3"/>
        <v>0</v>
      </c>
      <c r="W7" s="330"/>
    </row>
    <row r="8" spans="2:23" x14ac:dyDescent="0.2">
      <c r="B8" s="327">
        <v>3</v>
      </c>
      <c r="C8" s="331" t="s">
        <v>520</v>
      </c>
      <c r="D8" s="327" t="s">
        <v>493</v>
      </c>
      <c r="E8" s="335"/>
      <c r="F8" s="327" t="s">
        <v>491</v>
      </c>
      <c r="G8" s="335"/>
      <c r="H8" s="326" t="s">
        <v>492</v>
      </c>
      <c r="I8" s="335">
        <v>0</v>
      </c>
      <c r="J8" s="326" t="s">
        <v>481</v>
      </c>
      <c r="K8" s="332">
        <f t="shared" si="0"/>
        <v>0</v>
      </c>
      <c r="M8" s="335"/>
      <c r="N8" s="327" t="s">
        <v>491</v>
      </c>
      <c r="O8" s="335"/>
      <c r="Q8" s="334">
        <f t="shared" si="1"/>
        <v>0</v>
      </c>
      <c r="R8" s="327" t="s">
        <v>491</v>
      </c>
      <c r="S8" s="334">
        <f t="shared" si="2"/>
        <v>0</v>
      </c>
      <c r="U8" s="332">
        <f t="shared" si="3"/>
        <v>0</v>
      </c>
      <c r="W8" s="330"/>
    </row>
    <row r="9" spans="2:23" x14ac:dyDescent="0.2">
      <c r="B9" s="327">
        <v>4</v>
      </c>
      <c r="C9" s="331" t="s">
        <v>519</v>
      </c>
      <c r="D9" s="327" t="s">
        <v>493</v>
      </c>
      <c r="E9" s="335"/>
      <c r="F9" s="327" t="s">
        <v>491</v>
      </c>
      <c r="G9" s="335"/>
      <c r="H9" s="326" t="s">
        <v>492</v>
      </c>
      <c r="I9" s="335">
        <v>0</v>
      </c>
      <c r="J9" s="326" t="s">
        <v>481</v>
      </c>
      <c r="K9" s="332">
        <f t="shared" si="0"/>
        <v>0</v>
      </c>
      <c r="M9" s="335"/>
      <c r="N9" s="327" t="s">
        <v>491</v>
      </c>
      <c r="O9" s="335"/>
      <c r="Q9" s="334">
        <f t="shared" si="1"/>
        <v>0</v>
      </c>
      <c r="R9" s="327" t="s">
        <v>491</v>
      </c>
      <c r="S9" s="334">
        <f t="shared" si="2"/>
        <v>0</v>
      </c>
      <c r="U9" s="332">
        <f t="shared" si="3"/>
        <v>0</v>
      </c>
      <c r="W9" s="330"/>
    </row>
    <row r="10" spans="2:23" x14ac:dyDescent="0.2">
      <c r="B10" s="327">
        <v>5</v>
      </c>
      <c r="C10" s="331" t="s">
        <v>518</v>
      </c>
      <c r="D10" s="327" t="s">
        <v>493</v>
      </c>
      <c r="E10" s="335"/>
      <c r="F10" s="327" t="s">
        <v>491</v>
      </c>
      <c r="G10" s="335"/>
      <c r="H10" s="326" t="s">
        <v>492</v>
      </c>
      <c r="I10" s="335">
        <v>0</v>
      </c>
      <c r="J10" s="326" t="s">
        <v>481</v>
      </c>
      <c r="K10" s="332">
        <f t="shared" si="0"/>
        <v>0</v>
      </c>
      <c r="M10" s="335"/>
      <c r="N10" s="327" t="s">
        <v>491</v>
      </c>
      <c r="O10" s="335"/>
      <c r="Q10" s="334">
        <f t="shared" si="1"/>
        <v>0</v>
      </c>
      <c r="R10" s="327" t="s">
        <v>491</v>
      </c>
      <c r="S10" s="334">
        <f t="shared" si="2"/>
        <v>0</v>
      </c>
      <c r="U10" s="332">
        <f t="shared" si="3"/>
        <v>0</v>
      </c>
      <c r="W10" s="330"/>
    </row>
    <row r="11" spans="2:23" x14ac:dyDescent="0.2">
      <c r="B11" s="327">
        <v>6</v>
      </c>
      <c r="C11" s="331" t="s">
        <v>517</v>
      </c>
      <c r="D11" s="327" t="s">
        <v>493</v>
      </c>
      <c r="E11" s="335"/>
      <c r="F11" s="327" t="s">
        <v>491</v>
      </c>
      <c r="G11" s="335"/>
      <c r="H11" s="326" t="s">
        <v>492</v>
      </c>
      <c r="I11" s="335">
        <v>0</v>
      </c>
      <c r="J11" s="326" t="s">
        <v>481</v>
      </c>
      <c r="K11" s="332">
        <f t="shared" si="0"/>
        <v>0</v>
      </c>
      <c r="M11" s="335"/>
      <c r="N11" s="327" t="s">
        <v>491</v>
      </c>
      <c r="O11" s="335"/>
      <c r="Q11" s="334">
        <f t="shared" si="1"/>
        <v>0</v>
      </c>
      <c r="R11" s="327" t="s">
        <v>491</v>
      </c>
      <c r="S11" s="334">
        <f t="shared" si="2"/>
        <v>0</v>
      </c>
      <c r="U11" s="332">
        <f t="shared" si="3"/>
        <v>0</v>
      </c>
      <c r="W11" s="330"/>
    </row>
    <row r="12" spans="2:23" x14ac:dyDescent="0.2">
      <c r="B12" s="327">
        <v>7</v>
      </c>
      <c r="C12" s="331" t="s">
        <v>516</v>
      </c>
      <c r="D12" s="327" t="s">
        <v>493</v>
      </c>
      <c r="E12" s="335"/>
      <c r="F12" s="327" t="s">
        <v>491</v>
      </c>
      <c r="G12" s="335"/>
      <c r="H12" s="326" t="s">
        <v>492</v>
      </c>
      <c r="I12" s="335">
        <v>0</v>
      </c>
      <c r="J12" s="326" t="s">
        <v>481</v>
      </c>
      <c r="K12" s="332">
        <f t="shared" si="0"/>
        <v>0</v>
      </c>
      <c r="M12" s="335"/>
      <c r="N12" s="327" t="s">
        <v>491</v>
      </c>
      <c r="O12" s="335"/>
      <c r="Q12" s="334">
        <f t="shared" si="1"/>
        <v>0</v>
      </c>
      <c r="R12" s="327" t="s">
        <v>491</v>
      </c>
      <c r="S12" s="334">
        <f t="shared" si="2"/>
        <v>0</v>
      </c>
      <c r="U12" s="332">
        <f t="shared" si="3"/>
        <v>0</v>
      </c>
      <c r="W12" s="330"/>
    </row>
    <row r="13" spans="2:23" x14ac:dyDescent="0.2">
      <c r="B13" s="327">
        <v>8</v>
      </c>
      <c r="C13" s="331" t="s">
        <v>515</v>
      </c>
      <c r="D13" s="327" t="s">
        <v>493</v>
      </c>
      <c r="E13" s="335"/>
      <c r="F13" s="327" t="s">
        <v>491</v>
      </c>
      <c r="G13" s="335"/>
      <c r="H13" s="326" t="s">
        <v>492</v>
      </c>
      <c r="I13" s="335">
        <v>0</v>
      </c>
      <c r="J13" s="326" t="s">
        <v>481</v>
      </c>
      <c r="K13" s="332">
        <f t="shared" si="0"/>
        <v>0</v>
      </c>
      <c r="M13" s="335"/>
      <c r="N13" s="327" t="s">
        <v>491</v>
      </c>
      <c r="O13" s="335"/>
      <c r="Q13" s="334">
        <f t="shared" si="1"/>
        <v>0</v>
      </c>
      <c r="R13" s="327" t="s">
        <v>491</v>
      </c>
      <c r="S13" s="334">
        <f t="shared" si="2"/>
        <v>0</v>
      </c>
      <c r="U13" s="332">
        <f t="shared" si="3"/>
        <v>0</v>
      </c>
      <c r="W13" s="330"/>
    </row>
    <row r="14" spans="2:23" x14ac:dyDescent="0.2">
      <c r="B14" s="327">
        <v>9</v>
      </c>
      <c r="C14" s="331" t="s">
        <v>514</v>
      </c>
      <c r="D14" s="327" t="s">
        <v>493</v>
      </c>
      <c r="E14" s="335"/>
      <c r="F14" s="327" t="s">
        <v>491</v>
      </c>
      <c r="G14" s="335"/>
      <c r="H14" s="326" t="s">
        <v>492</v>
      </c>
      <c r="I14" s="335">
        <v>0</v>
      </c>
      <c r="J14" s="326" t="s">
        <v>481</v>
      </c>
      <c r="K14" s="332">
        <f t="shared" si="0"/>
        <v>0</v>
      </c>
      <c r="M14" s="335"/>
      <c r="N14" s="327" t="s">
        <v>491</v>
      </c>
      <c r="O14" s="335"/>
      <c r="Q14" s="334">
        <f t="shared" si="1"/>
        <v>0</v>
      </c>
      <c r="R14" s="327" t="s">
        <v>491</v>
      </c>
      <c r="S14" s="334">
        <f t="shared" si="2"/>
        <v>0</v>
      </c>
      <c r="U14" s="332">
        <f t="shared" si="3"/>
        <v>0</v>
      </c>
      <c r="W14" s="330"/>
    </row>
    <row r="15" spans="2:23" x14ac:dyDescent="0.2">
      <c r="B15" s="327">
        <v>10</v>
      </c>
      <c r="C15" s="331" t="s">
        <v>513</v>
      </c>
      <c r="D15" s="327" t="s">
        <v>493</v>
      </c>
      <c r="E15" s="335"/>
      <c r="F15" s="327" t="s">
        <v>491</v>
      </c>
      <c r="G15" s="335"/>
      <c r="H15" s="326" t="s">
        <v>492</v>
      </c>
      <c r="I15" s="335">
        <v>0</v>
      </c>
      <c r="J15" s="326" t="s">
        <v>481</v>
      </c>
      <c r="K15" s="332">
        <f t="shared" si="0"/>
        <v>0</v>
      </c>
      <c r="M15" s="335"/>
      <c r="N15" s="327" t="s">
        <v>491</v>
      </c>
      <c r="O15" s="335"/>
      <c r="Q15" s="334">
        <f t="shared" si="1"/>
        <v>0</v>
      </c>
      <c r="R15" s="327" t="s">
        <v>491</v>
      </c>
      <c r="S15" s="334">
        <f t="shared" si="2"/>
        <v>0</v>
      </c>
      <c r="U15" s="332">
        <f t="shared" si="3"/>
        <v>0</v>
      </c>
      <c r="W15" s="330"/>
    </row>
    <row r="16" spans="2:23" x14ac:dyDescent="0.2">
      <c r="B16" s="327">
        <v>11</v>
      </c>
      <c r="C16" s="331" t="s">
        <v>512</v>
      </c>
      <c r="D16" s="327" t="s">
        <v>493</v>
      </c>
      <c r="E16" s="335"/>
      <c r="F16" s="327" t="s">
        <v>491</v>
      </c>
      <c r="G16" s="335"/>
      <c r="H16" s="326" t="s">
        <v>492</v>
      </c>
      <c r="I16" s="335">
        <v>0</v>
      </c>
      <c r="J16" s="326" t="s">
        <v>481</v>
      </c>
      <c r="K16" s="332">
        <f t="shared" si="0"/>
        <v>0</v>
      </c>
      <c r="M16" s="335"/>
      <c r="N16" s="327" t="s">
        <v>491</v>
      </c>
      <c r="O16" s="335"/>
      <c r="Q16" s="334">
        <f t="shared" si="1"/>
        <v>0</v>
      </c>
      <c r="R16" s="327" t="s">
        <v>491</v>
      </c>
      <c r="S16" s="334">
        <f t="shared" si="2"/>
        <v>0</v>
      </c>
      <c r="U16" s="332">
        <f t="shared" si="3"/>
        <v>0</v>
      </c>
      <c r="W16" s="330"/>
    </row>
    <row r="17" spans="2:23" x14ac:dyDescent="0.2">
      <c r="B17" s="327">
        <v>12</v>
      </c>
      <c r="C17" s="331" t="s">
        <v>511</v>
      </c>
      <c r="D17" s="327" t="s">
        <v>493</v>
      </c>
      <c r="E17" s="335"/>
      <c r="F17" s="327" t="s">
        <v>491</v>
      </c>
      <c r="G17" s="335"/>
      <c r="H17" s="326" t="s">
        <v>492</v>
      </c>
      <c r="I17" s="335">
        <v>0</v>
      </c>
      <c r="J17" s="326" t="s">
        <v>481</v>
      </c>
      <c r="K17" s="332">
        <f t="shared" si="0"/>
        <v>0</v>
      </c>
      <c r="M17" s="335"/>
      <c r="N17" s="327" t="s">
        <v>491</v>
      </c>
      <c r="O17" s="335"/>
      <c r="Q17" s="334">
        <f t="shared" si="1"/>
        <v>0</v>
      </c>
      <c r="R17" s="327" t="s">
        <v>491</v>
      </c>
      <c r="S17" s="334">
        <f t="shared" si="2"/>
        <v>0</v>
      </c>
      <c r="U17" s="332">
        <f t="shared" si="3"/>
        <v>0</v>
      </c>
      <c r="W17" s="330"/>
    </row>
    <row r="18" spans="2:23" x14ac:dyDescent="0.2">
      <c r="B18" s="327">
        <v>13</v>
      </c>
      <c r="C18" s="331" t="s">
        <v>510</v>
      </c>
      <c r="D18" s="327" t="s">
        <v>493</v>
      </c>
      <c r="E18" s="335"/>
      <c r="F18" s="327" t="s">
        <v>491</v>
      </c>
      <c r="G18" s="335"/>
      <c r="H18" s="326" t="s">
        <v>492</v>
      </c>
      <c r="I18" s="335">
        <v>0</v>
      </c>
      <c r="J18" s="326" t="s">
        <v>481</v>
      </c>
      <c r="K18" s="332">
        <f t="shared" si="0"/>
        <v>0</v>
      </c>
      <c r="M18" s="335"/>
      <c r="N18" s="327" t="s">
        <v>491</v>
      </c>
      <c r="O18" s="335"/>
      <c r="Q18" s="334">
        <f t="shared" si="1"/>
        <v>0</v>
      </c>
      <c r="R18" s="327" t="s">
        <v>491</v>
      </c>
      <c r="S18" s="334">
        <f t="shared" si="2"/>
        <v>0</v>
      </c>
      <c r="U18" s="332">
        <f t="shared" si="3"/>
        <v>0</v>
      </c>
      <c r="W18" s="330"/>
    </row>
    <row r="19" spans="2:23" x14ac:dyDescent="0.2">
      <c r="B19" s="327">
        <v>14</v>
      </c>
      <c r="C19" s="331" t="s">
        <v>509</v>
      </c>
      <c r="D19" s="327" t="s">
        <v>493</v>
      </c>
      <c r="E19" s="335"/>
      <c r="F19" s="327" t="s">
        <v>491</v>
      </c>
      <c r="G19" s="335"/>
      <c r="H19" s="326" t="s">
        <v>492</v>
      </c>
      <c r="I19" s="335">
        <v>0</v>
      </c>
      <c r="J19" s="326" t="s">
        <v>481</v>
      </c>
      <c r="K19" s="332">
        <f t="shared" si="0"/>
        <v>0</v>
      </c>
      <c r="M19" s="335"/>
      <c r="N19" s="327" t="s">
        <v>491</v>
      </c>
      <c r="O19" s="335"/>
      <c r="Q19" s="334">
        <f t="shared" si="1"/>
        <v>0</v>
      </c>
      <c r="R19" s="327" t="s">
        <v>491</v>
      </c>
      <c r="S19" s="334">
        <f t="shared" si="2"/>
        <v>0</v>
      </c>
      <c r="U19" s="332">
        <f t="shared" si="3"/>
        <v>0</v>
      </c>
      <c r="W19" s="330"/>
    </row>
    <row r="20" spans="2:23" x14ac:dyDescent="0.2">
      <c r="B20" s="327">
        <v>15</v>
      </c>
      <c r="C20" s="331" t="s">
        <v>508</v>
      </c>
      <c r="D20" s="327" t="s">
        <v>493</v>
      </c>
      <c r="E20" s="335"/>
      <c r="F20" s="327" t="s">
        <v>491</v>
      </c>
      <c r="G20" s="335"/>
      <c r="H20" s="326" t="s">
        <v>492</v>
      </c>
      <c r="I20" s="335">
        <v>0</v>
      </c>
      <c r="J20" s="326" t="s">
        <v>481</v>
      </c>
      <c r="K20" s="336">
        <f t="shared" si="0"/>
        <v>0</v>
      </c>
      <c r="M20" s="335"/>
      <c r="N20" s="327" t="s">
        <v>491</v>
      </c>
      <c r="O20" s="335"/>
      <c r="Q20" s="334">
        <f t="shared" si="1"/>
        <v>0</v>
      </c>
      <c r="R20" s="327" t="s">
        <v>491</v>
      </c>
      <c r="S20" s="334">
        <f t="shared" si="2"/>
        <v>0</v>
      </c>
      <c r="U20" s="332">
        <f t="shared" si="3"/>
        <v>0</v>
      </c>
      <c r="W20" s="330"/>
    </row>
    <row r="21" spans="2:23" x14ac:dyDescent="0.2">
      <c r="B21" s="327">
        <v>16</v>
      </c>
      <c r="C21" s="331" t="s">
        <v>507</v>
      </c>
      <c r="D21" s="327" t="s">
        <v>493</v>
      </c>
      <c r="E21" s="335"/>
      <c r="F21" s="327" t="s">
        <v>491</v>
      </c>
      <c r="G21" s="335"/>
      <c r="H21" s="326" t="s">
        <v>492</v>
      </c>
      <c r="I21" s="335">
        <v>0</v>
      </c>
      <c r="J21" s="326" t="s">
        <v>481</v>
      </c>
      <c r="K21" s="332">
        <f t="shared" si="0"/>
        <v>0</v>
      </c>
      <c r="M21" s="335"/>
      <c r="N21" s="327" t="s">
        <v>491</v>
      </c>
      <c r="O21" s="335"/>
      <c r="Q21" s="334">
        <f t="shared" si="1"/>
        <v>0</v>
      </c>
      <c r="R21" s="327" t="s">
        <v>491</v>
      </c>
      <c r="S21" s="334">
        <f t="shared" si="2"/>
        <v>0</v>
      </c>
      <c r="U21" s="332">
        <f t="shared" si="3"/>
        <v>0</v>
      </c>
      <c r="W21" s="330"/>
    </row>
    <row r="22" spans="2:23" x14ac:dyDescent="0.2">
      <c r="B22" s="327">
        <v>17</v>
      </c>
      <c r="C22" s="331" t="s">
        <v>506</v>
      </c>
      <c r="D22" s="327" t="s">
        <v>493</v>
      </c>
      <c r="E22" s="335"/>
      <c r="F22" s="327" t="s">
        <v>491</v>
      </c>
      <c r="G22" s="335"/>
      <c r="H22" s="326" t="s">
        <v>492</v>
      </c>
      <c r="I22" s="335">
        <v>0</v>
      </c>
      <c r="J22" s="326" t="s">
        <v>481</v>
      </c>
      <c r="K22" s="332">
        <f t="shared" si="0"/>
        <v>0</v>
      </c>
      <c r="M22" s="335"/>
      <c r="N22" s="327" t="s">
        <v>491</v>
      </c>
      <c r="O22" s="335"/>
      <c r="Q22" s="334">
        <f t="shared" si="1"/>
        <v>0</v>
      </c>
      <c r="R22" s="327" t="s">
        <v>491</v>
      </c>
      <c r="S22" s="334">
        <f t="shared" si="2"/>
        <v>0</v>
      </c>
      <c r="U22" s="332">
        <f t="shared" si="3"/>
        <v>0</v>
      </c>
      <c r="W22" s="330"/>
    </row>
    <row r="23" spans="2:23" x14ac:dyDescent="0.2">
      <c r="B23" s="327">
        <v>18</v>
      </c>
      <c r="C23" s="331" t="s">
        <v>505</v>
      </c>
      <c r="D23" s="327" t="s">
        <v>493</v>
      </c>
      <c r="E23" s="335"/>
      <c r="F23" s="327" t="s">
        <v>491</v>
      </c>
      <c r="G23" s="335"/>
      <c r="H23" s="326" t="s">
        <v>492</v>
      </c>
      <c r="I23" s="335">
        <v>0</v>
      </c>
      <c r="J23" s="326" t="s">
        <v>481</v>
      </c>
      <c r="K23" s="332">
        <f t="shared" si="0"/>
        <v>0</v>
      </c>
      <c r="M23" s="335"/>
      <c r="N23" s="327" t="s">
        <v>491</v>
      </c>
      <c r="O23" s="335"/>
      <c r="Q23" s="334">
        <f t="shared" si="1"/>
        <v>0</v>
      </c>
      <c r="R23" s="327" t="s">
        <v>491</v>
      </c>
      <c r="S23" s="334">
        <f t="shared" si="2"/>
        <v>0</v>
      </c>
      <c r="U23" s="332">
        <f t="shared" si="3"/>
        <v>0</v>
      </c>
      <c r="W23" s="330"/>
    </row>
    <row r="24" spans="2:23" x14ac:dyDescent="0.2">
      <c r="B24" s="327">
        <v>19</v>
      </c>
      <c r="C24" s="331" t="s">
        <v>504</v>
      </c>
      <c r="D24" s="327" t="s">
        <v>493</v>
      </c>
      <c r="E24" s="335"/>
      <c r="F24" s="327" t="s">
        <v>491</v>
      </c>
      <c r="G24" s="335"/>
      <c r="H24" s="326" t="s">
        <v>492</v>
      </c>
      <c r="I24" s="335">
        <v>0</v>
      </c>
      <c r="J24" s="326" t="s">
        <v>481</v>
      </c>
      <c r="K24" s="332">
        <f t="shared" si="0"/>
        <v>0</v>
      </c>
      <c r="M24" s="335"/>
      <c r="N24" s="327" t="s">
        <v>491</v>
      </c>
      <c r="O24" s="335"/>
      <c r="Q24" s="334">
        <f t="shared" si="1"/>
        <v>0</v>
      </c>
      <c r="R24" s="327" t="s">
        <v>491</v>
      </c>
      <c r="S24" s="334">
        <f t="shared" si="2"/>
        <v>0</v>
      </c>
      <c r="U24" s="332">
        <f t="shared" si="3"/>
        <v>0</v>
      </c>
      <c r="W24" s="330"/>
    </row>
    <row r="25" spans="2:23" x14ac:dyDescent="0.2">
      <c r="B25" s="327">
        <v>20</v>
      </c>
      <c r="C25" s="331" t="s">
        <v>503</v>
      </c>
      <c r="D25" s="327" t="s">
        <v>493</v>
      </c>
      <c r="E25" s="335"/>
      <c r="F25" s="327" t="s">
        <v>491</v>
      </c>
      <c r="G25" s="335"/>
      <c r="H25" s="326" t="s">
        <v>492</v>
      </c>
      <c r="I25" s="335">
        <v>0</v>
      </c>
      <c r="J25" s="326" t="s">
        <v>481</v>
      </c>
      <c r="K25" s="332">
        <f t="shared" si="0"/>
        <v>0</v>
      </c>
      <c r="M25" s="335"/>
      <c r="N25" s="327" t="s">
        <v>491</v>
      </c>
      <c r="O25" s="335"/>
      <c r="Q25" s="334">
        <f t="shared" si="1"/>
        <v>0</v>
      </c>
      <c r="R25" s="327" t="s">
        <v>491</v>
      </c>
      <c r="S25" s="334">
        <f t="shared" si="2"/>
        <v>0</v>
      </c>
      <c r="U25" s="332">
        <f t="shared" si="3"/>
        <v>0</v>
      </c>
      <c r="W25" s="330"/>
    </row>
    <row r="26" spans="2:23" x14ac:dyDescent="0.2">
      <c r="B26" s="327">
        <v>21</v>
      </c>
      <c r="C26" s="331" t="s">
        <v>502</v>
      </c>
      <c r="D26" s="327" t="s">
        <v>493</v>
      </c>
      <c r="E26" s="333"/>
      <c r="F26" s="327" t="s">
        <v>491</v>
      </c>
      <c r="G26" s="333"/>
      <c r="H26" s="326" t="s">
        <v>492</v>
      </c>
      <c r="I26" s="333"/>
      <c r="J26" s="326" t="s">
        <v>481</v>
      </c>
      <c r="K26" s="331">
        <v>1</v>
      </c>
      <c r="M26" s="332"/>
      <c r="N26" s="327" t="s">
        <v>491</v>
      </c>
      <c r="O26" s="332"/>
      <c r="Q26" s="332"/>
      <c r="R26" s="327" t="s">
        <v>491</v>
      </c>
      <c r="S26" s="332"/>
      <c r="U26" s="331">
        <v>1</v>
      </c>
      <c r="W26" s="330"/>
    </row>
    <row r="27" spans="2:23" x14ac:dyDescent="0.2">
      <c r="B27" s="327">
        <v>22</v>
      </c>
      <c r="C27" s="331" t="s">
        <v>501</v>
      </c>
      <c r="D27" s="327" t="s">
        <v>493</v>
      </c>
      <c r="E27" s="333"/>
      <c r="F27" s="327" t="s">
        <v>491</v>
      </c>
      <c r="G27" s="333"/>
      <c r="H27" s="326" t="s">
        <v>492</v>
      </c>
      <c r="I27" s="333"/>
      <c r="J27" s="326" t="s">
        <v>481</v>
      </c>
      <c r="K27" s="331">
        <v>2</v>
      </c>
      <c r="M27" s="332"/>
      <c r="N27" s="327" t="s">
        <v>491</v>
      </c>
      <c r="O27" s="332"/>
      <c r="Q27" s="332"/>
      <c r="R27" s="327" t="s">
        <v>491</v>
      </c>
      <c r="S27" s="332"/>
      <c r="U27" s="331">
        <v>2</v>
      </c>
      <c r="W27" s="330"/>
    </row>
    <row r="28" spans="2:23" x14ac:dyDescent="0.2">
      <c r="B28" s="327">
        <v>23</v>
      </c>
      <c r="C28" s="331" t="s">
        <v>500</v>
      </c>
      <c r="D28" s="327" t="s">
        <v>493</v>
      </c>
      <c r="E28" s="333"/>
      <c r="F28" s="327" t="s">
        <v>491</v>
      </c>
      <c r="G28" s="333"/>
      <c r="H28" s="326" t="s">
        <v>492</v>
      </c>
      <c r="I28" s="333"/>
      <c r="J28" s="326" t="s">
        <v>481</v>
      </c>
      <c r="K28" s="331">
        <v>3</v>
      </c>
      <c r="M28" s="332"/>
      <c r="N28" s="327" t="s">
        <v>491</v>
      </c>
      <c r="O28" s="332"/>
      <c r="Q28" s="332"/>
      <c r="R28" s="327" t="s">
        <v>491</v>
      </c>
      <c r="S28" s="332"/>
      <c r="U28" s="331">
        <v>3</v>
      </c>
      <c r="W28" s="330"/>
    </row>
    <row r="29" spans="2:23" x14ac:dyDescent="0.2">
      <c r="B29" s="327">
        <v>24</v>
      </c>
      <c r="C29" s="331" t="s">
        <v>499</v>
      </c>
      <c r="D29" s="327" t="s">
        <v>493</v>
      </c>
      <c r="E29" s="333"/>
      <c r="F29" s="327" t="s">
        <v>491</v>
      </c>
      <c r="G29" s="333"/>
      <c r="H29" s="326" t="s">
        <v>492</v>
      </c>
      <c r="I29" s="333"/>
      <c r="J29" s="326" t="s">
        <v>481</v>
      </c>
      <c r="K29" s="331">
        <v>4</v>
      </c>
      <c r="M29" s="332"/>
      <c r="N29" s="327" t="s">
        <v>491</v>
      </c>
      <c r="O29" s="332"/>
      <c r="Q29" s="332"/>
      <c r="R29" s="327" t="s">
        <v>491</v>
      </c>
      <c r="S29" s="332"/>
      <c r="U29" s="331">
        <v>4</v>
      </c>
      <c r="W29" s="330"/>
    </row>
    <row r="30" spans="2:23" x14ac:dyDescent="0.2">
      <c r="B30" s="327">
        <v>25</v>
      </c>
      <c r="C30" s="331" t="s">
        <v>498</v>
      </c>
      <c r="D30" s="327" t="s">
        <v>493</v>
      </c>
      <c r="E30" s="333"/>
      <c r="F30" s="327" t="s">
        <v>491</v>
      </c>
      <c r="G30" s="333"/>
      <c r="H30" s="326" t="s">
        <v>492</v>
      </c>
      <c r="I30" s="333"/>
      <c r="J30" s="326" t="s">
        <v>481</v>
      </c>
      <c r="K30" s="331">
        <v>4</v>
      </c>
      <c r="M30" s="332"/>
      <c r="N30" s="327" t="s">
        <v>491</v>
      </c>
      <c r="O30" s="332"/>
      <c r="Q30" s="332"/>
      <c r="R30" s="327" t="s">
        <v>491</v>
      </c>
      <c r="S30" s="332"/>
      <c r="U30" s="331">
        <v>3</v>
      </c>
      <c r="W30" s="330"/>
    </row>
    <row r="31" spans="2:23" x14ac:dyDescent="0.2">
      <c r="B31" s="327">
        <v>26</v>
      </c>
      <c r="C31" s="331" t="s">
        <v>497</v>
      </c>
      <c r="D31" s="327" t="s">
        <v>493</v>
      </c>
      <c r="E31" s="333"/>
      <c r="F31" s="327" t="s">
        <v>491</v>
      </c>
      <c r="G31" s="333"/>
      <c r="H31" s="326" t="s">
        <v>492</v>
      </c>
      <c r="I31" s="333"/>
      <c r="J31" s="326" t="s">
        <v>481</v>
      </c>
      <c r="K31" s="331">
        <v>5</v>
      </c>
      <c r="M31" s="332"/>
      <c r="N31" s="327" t="s">
        <v>491</v>
      </c>
      <c r="O31" s="332"/>
      <c r="Q31" s="332"/>
      <c r="R31" s="327" t="s">
        <v>491</v>
      </c>
      <c r="S31" s="332"/>
      <c r="U31" s="331">
        <v>5</v>
      </c>
      <c r="W31" s="330"/>
    </row>
    <row r="32" spans="2:23" x14ac:dyDescent="0.2">
      <c r="B32" s="327">
        <v>27</v>
      </c>
      <c r="C32" s="331" t="s">
        <v>496</v>
      </c>
      <c r="D32" s="327" t="s">
        <v>493</v>
      </c>
      <c r="E32" s="333"/>
      <c r="F32" s="327" t="s">
        <v>491</v>
      </c>
      <c r="G32" s="333"/>
      <c r="H32" s="326" t="s">
        <v>492</v>
      </c>
      <c r="I32" s="333"/>
      <c r="J32" s="326" t="s">
        <v>481</v>
      </c>
      <c r="K32" s="331">
        <v>0</v>
      </c>
      <c r="M32" s="332"/>
      <c r="N32" s="327" t="s">
        <v>491</v>
      </c>
      <c r="O32" s="332"/>
      <c r="Q32" s="332"/>
      <c r="R32" s="327" t="s">
        <v>491</v>
      </c>
      <c r="S32" s="332"/>
      <c r="U32" s="331">
        <v>0</v>
      </c>
      <c r="W32" s="330" t="s">
        <v>495</v>
      </c>
    </row>
    <row r="33" spans="2:23" x14ac:dyDescent="0.2">
      <c r="B33" s="327">
        <v>28</v>
      </c>
      <c r="C33" s="331" t="s">
        <v>494</v>
      </c>
      <c r="D33" s="327" t="s">
        <v>493</v>
      </c>
      <c r="E33" s="333"/>
      <c r="F33" s="327" t="s">
        <v>491</v>
      </c>
      <c r="G33" s="333"/>
      <c r="H33" s="326" t="s">
        <v>492</v>
      </c>
      <c r="I33" s="333"/>
      <c r="J33" s="326" t="s">
        <v>481</v>
      </c>
      <c r="K33" s="331"/>
      <c r="M33" s="332"/>
      <c r="N33" s="327" t="s">
        <v>491</v>
      </c>
      <c r="O33" s="332"/>
      <c r="Q33" s="332"/>
      <c r="R33" s="327" t="s">
        <v>491</v>
      </c>
      <c r="S33" s="332"/>
      <c r="U33" s="331"/>
      <c r="W33" s="330"/>
    </row>
    <row r="34" spans="2:23" x14ac:dyDescent="0.2">
      <c r="B34" s="327">
        <v>29</v>
      </c>
      <c r="C34" s="331" t="s">
        <v>494</v>
      </c>
      <c r="D34" s="327" t="s">
        <v>493</v>
      </c>
      <c r="E34" s="333"/>
      <c r="F34" s="327" t="s">
        <v>491</v>
      </c>
      <c r="G34" s="333"/>
      <c r="H34" s="326" t="s">
        <v>492</v>
      </c>
      <c r="I34" s="333"/>
      <c r="J34" s="326" t="s">
        <v>481</v>
      </c>
      <c r="K34" s="331"/>
      <c r="M34" s="332"/>
      <c r="N34" s="327" t="s">
        <v>491</v>
      </c>
      <c r="O34" s="332"/>
      <c r="Q34" s="332"/>
      <c r="R34" s="327" t="s">
        <v>491</v>
      </c>
      <c r="S34" s="332"/>
      <c r="U34" s="331"/>
      <c r="W34" s="330"/>
    </row>
    <row r="35" spans="2:23" x14ac:dyDescent="0.2">
      <c r="B35" s="327">
        <v>30</v>
      </c>
      <c r="C35" s="331" t="s">
        <v>494</v>
      </c>
      <c r="D35" s="327" t="s">
        <v>493</v>
      </c>
      <c r="E35" s="333"/>
      <c r="F35" s="327" t="s">
        <v>491</v>
      </c>
      <c r="G35" s="333"/>
      <c r="H35" s="326" t="s">
        <v>492</v>
      </c>
      <c r="I35" s="333"/>
      <c r="J35" s="326" t="s">
        <v>481</v>
      </c>
      <c r="K35" s="331"/>
      <c r="M35" s="332"/>
      <c r="N35" s="327" t="s">
        <v>491</v>
      </c>
      <c r="O35" s="332"/>
      <c r="Q35" s="332"/>
      <c r="R35" s="327" t="s">
        <v>491</v>
      </c>
      <c r="S35" s="332"/>
      <c r="U35" s="331"/>
      <c r="W35" s="330"/>
    </row>
    <row r="36" spans="2:23" x14ac:dyDescent="0.2">
      <c r="C36" s="329"/>
    </row>
    <row r="37" spans="2:23" x14ac:dyDescent="0.2">
      <c r="C37" s="326" t="s">
        <v>490</v>
      </c>
    </row>
    <row r="38" spans="2:23" x14ac:dyDescent="0.2">
      <c r="C38" s="326" t="s">
        <v>489</v>
      </c>
    </row>
    <row r="39" spans="2:23" x14ac:dyDescent="0.2">
      <c r="C39" s="326" t="s">
        <v>488</v>
      </c>
    </row>
    <row r="40" spans="2:23" x14ac:dyDescent="0.2">
      <c r="C40" s="326" t="s">
        <v>487</v>
      </c>
    </row>
    <row r="41" spans="2:23" x14ac:dyDescent="0.2">
      <c r="C41" s="328" t="s">
        <v>486</v>
      </c>
    </row>
    <row r="42" spans="2:23" x14ac:dyDescent="0.2">
      <c r="C42" s="328" t="s">
        <v>485</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27947-7A88-4463-A834-332D97EA460C}">
  <sheetPr>
    <pageSetUpPr fitToPage="1"/>
  </sheetPr>
  <dimension ref="A1:AE123"/>
  <sheetViews>
    <sheetView view="pageBreakPreview" zoomScale="115" zoomScaleNormal="100" zoomScaleSheetLayoutView="115" workbookViewId="0">
      <selection activeCell="AI11" sqref="AI11"/>
    </sheetView>
  </sheetViews>
  <sheetFormatPr defaultColWidth="3.453125" defaultRowHeight="17.25" customHeight="1" x14ac:dyDescent="0.2"/>
  <cols>
    <col min="1" max="1" width="1.26953125" style="115" customWidth="1"/>
    <col min="2" max="2" width="3.08984375" style="116" customWidth="1"/>
    <col min="3" max="30" width="3.08984375" style="115" customWidth="1"/>
    <col min="31" max="31" width="1.26953125" style="115" customWidth="1"/>
    <col min="32" max="256" width="3.453125" style="115"/>
    <col min="257" max="257" width="1.26953125" style="115" customWidth="1"/>
    <col min="258" max="286" width="3.08984375" style="115" customWidth="1"/>
    <col min="287" max="287" width="1.26953125" style="115" customWidth="1"/>
    <col min="288" max="512" width="3.453125" style="115"/>
    <col min="513" max="513" width="1.26953125" style="115" customWidth="1"/>
    <col min="514" max="542" width="3.08984375" style="115" customWidth="1"/>
    <col min="543" max="543" width="1.26953125" style="115" customWidth="1"/>
    <col min="544" max="768" width="3.453125" style="115"/>
    <col min="769" max="769" width="1.26953125" style="115" customWidth="1"/>
    <col min="770" max="798" width="3.08984375" style="115" customWidth="1"/>
    <col min="799" max="799" width="1.26953125" style="115" customWidth="1"/>
    <col min="800" max="1024" width="3.453125" style="115"/>
    <col min="1025" max="1025" width="1.26953125" style="115" customWidth="1"/>
    <col min="1026" max="1054" width="3.08984375" style="115" customWidth="1"/>
    <col min="1055" max="1055" width="1.26953125" style="115" customWidth="1"/>
    <col min="1056" max="1280" width="3.453125" style="115"/>
    <col min="1281" max="1281" width="1.26953125" style="115" customWidth="1"/>
    <col min="1282" max="1310" width="3.08984375" style="115" customWidth="1"/>
    <col min="1311" max="1311" width="1.26953125" style="115" customWidth="1"/>
    <col min="1312" max="1536" width="3.453125" style="115"/>
    <col min="1537" max="1537" width="1.26953125" style="115" customWidth="1"/>
    <col min="1538" max="1566" width="3.08984375" style="115" customWidth="1"/>
    <col min="1567" max="1567" width="1.26953125" style="115" customWidth="1"/>
    <col min="1568" max="1792" width="3.453125" style="115"/>
    <col min="1793" max="1793" width="1.26953125" style="115" customWidth="1"/>
    <col min="1794" max="1822" width="3.08984375" style="115" customWidth="1"/>
    <col min="1823" max="1823" width="1.26953125" style="115" customWidth="1"/>
    <col min="1824" max="2048" width="3.453125" style="115"/>
    <col min="2049" max="2049" width="1.26953125" style="115" customWidth="1"/>
    <col min="2050" max="2078" width="3.08984375" style="115" customWidth="1"/>
    <col min="2079" max="2079" width="1.26953125" style="115" customWidth="1"/>
    <col min="2080" max="2304" width="3.453125" style="115"/>
    <col min="2305" max="2305" width="1.26953125" style="115" customWidth="1"/>
    <col min="2306" max="2334" width="3.08984375" style="115" customWidth="1"/>
    <col min="2335" max="2335" width="1.26953125" style="115" customWidth="1"/>
    <col min="2336" max="2560" width="3.453125" style="115"/>
    <col min="2561" max="2561" width="1.26953125" style="115" customWidth="1"/>
    <col min="2562" max="2590" width="3.08984375" style="115" customWidth="1"/>
    <col min="2591" max="2591" width="1.26953125" style="115" customWidth="1"/>
    <col min="2592" max="2816" width="3.453125" style="115"/>
    <col min="2817" max="2817" width="1.26953125" style="115" customWidth="1"/>
    <col min="2818" max="2846" width="3.08984375" style="115" customWidth="1"/>
    <col min="2847" max="2847" width="1.26953125" style="115" customWidth="1"/>
    <col min="2848" max="3072" width="3.453125" style="115"/>
    <col min="3073" max="3073" width="1.26953125" style="115" customWidth="1"/>
    <col min="3074" max="3102" width="3.08984375" style="115" customWidth="1"/>
    <col min="3103" max="3103" width="1.26953125" style="115" customWidth="1"/>
    <col min="3104" max="3328" width="3.453125" style="115"/>
    <col min="3329" max="3329" width="1.26953125" style="115" customWidth="1"/>
    <col min="3330" max="3358" width="3.08984375" style="115" customWidth="1"/>
    <col min="3359" max="3359" width="1.26953125" style="115" customWidth="1"/>
    <col min="3360" max="3584" width="3.453125" style="115"/>
    <col min="3585" max="3585" width="1.26953125" style="115" customWidth="1"/>
    <col min="3586" max="3614" width="3.08984375" style="115" customWidth="1"/>
    <col min="3615" max="3615" width="1.26953125" style="115" customWidth="1"/>
    <col min="3616" max="3840" width="3.453125" style="115"/>
    <col min="3841" max="3841" width="1.26953125" style="115" customWidth="1"/>
    <col min="3842" max="3870" width="3.08984375" style="115" customWidth="1"/>
    <col min="3871" max="3871" width="1.26953125" style="115" customWidth="1"/>
    <col min="3872" max="4096" width="3.453125" style="115"/>
    <col min="4097" max="4097" width="1.26953125" style="115" customWidth="1"/>
    <col min="4098" max="4126" width="3.08984375" style="115" customWidth="1"/>
    <col min="4127" max="4127" width="1.26953125" style="115" customWidth="1"/>
    <col min="4128" max="4352" width="3.453125" style="115"/>
    <col min="4353" max="4353" width="1.26953125" style="115" customWidth="1"/>
    <col min="4354" max="4382" width="3.08984375" style="115" customWidth="1"/>
    <col min="4383" max="4383" width="1.26953125" style="115" customWidth="1"/>
    <col min="4384" max="4608" width="3.453125" style="115"/>
    <col min="4609" max="4609" width="1.26953125" style="115" customWidth="1"/>
    <col min="4610" max="4638" width="3.08984375" style="115" customWidth="1"/>
    <col min="4639" max="4639" width="1.26953125" style="115" customWidth="1"/>
    <col min="4640" max="4864" width="3.453125" style="115"/>
    <col min="4865" max="4865" width="1.26953125" style="115" customWidth="1"/>
    <col min="4866" max="4894" width="3.08984375" style="115" customWidth="1"/>
    <col min="4895" max="4895" width="1.26953125" style="115" customWidth="1"/>
    <col min="4896" max="5120" width="3.453125" style="115"/>
    <col min="5121" max="5121" width="1.26953125" style="115" customWidth="1"/>
    <col min="5122" max="5150" width="3.08984375" style="115" customWidth="1"/>
    <col min="5151" max="5151" width="1.26953125" style="115" customWidth="1"/>
    <col min="5152" max="5376" width="3.453125" style="115"/>
    <col min="5377" max="5377" width="1.26953125" style="115" customWidth="1"/>
    <col min="5378" max="5406" width="3.08984375" style="115" customWidth="1"/>
    <col min="5407" max="5407" width="1.26953125" style="115" customWidth="1"/>
    <col min="5408" max="5632" width="3.453125" style="115"/>
    <col min="5633" max="5633" width="1.26953125" style="115" customWidth="1"/>
    <col min="5634" max="5662" width="3.08984375" style="115" customWidth="1"/>
    <col min="5663" max="5663" width="1.26953125" style="115" customWidth="1"/>
    <col min="5664" max="5888" width="3.453125" style="115"/>
    <col min="5889" max="5889" width="1.26953125" style="115" customWidth="1"/>
    <col min="5890" max="5918" width="3.08984375" style="115" customWidth="1"/>
    <col min="5919" max="5919" width="1.26953125" style="115" customWidth="1"/>
    <col min="5920" max="6144" width="3.453125" style="115"/>
    <col min="6145" max="6145" width="1.26953125" style="115" customWidth="1"/>
    <col min="6146" max="6174" width="3.08984375" style="115" customWidth="1"/>
    <col min="6175" max="6175" width="1.26953125" style="115" customWidth="1"/>
    <col min="6176" max="6400" width="3.453125" style="115"/>
    <col min="6401" max="6401" width="1.26953125" style="115" customWidth="1"/>
    <col min="6402" max="6430" width="3.08984375" style="115" customWidth="1"/>
    <col min="6431" max="6431" width="1.26953125" style="115" customWidth="1"/>
    <col min="6432" max="6656" width="3.453125" style="115"/>
    <col min="6657" max="6657" width="1.26953125" style="115" customWidth="1"/>
    <col min="6658" max="6686" width="3.08984375" style="115" customWidth="1"/>
    <col min="6687" max="6687" width="1.26953125" style="115" customWidth="1"/>
    <col min="6688" max="6912" width="3.453125" style="115"/>
    <col min="6913" max="6913" width="1.26953125" style="115" customWidth="1"/>
    <col min="6914" max="6942" width="3.08984375" style="115" customWidth="1"/>
    <col min="6943" max="6943" width="1.26953125" style="115" customWidth="1"/>
    <col min="6944" max="7168" width="3.453125" style="115"/>
    <col min="7169" max="7169" width="1.26953125" style="115" customWidth="1"/>
    <col min="7170" max="7198" width="3.08984375" style="115" customWidth="1"/>
    <col min="7199" max="7199" width="1.26953125" style="115" customWidth="1"/>
    <col min="7200" max="7424" width="3.453125" style="115"/>
    <col min="7425" max="7425" width="1.26953125" style="115" customWidth="1"/>
    <col min="7426" max="7454" width="3.08984375" style="115" customWidth="1"/>
    <col min="7455" max="7455" width="1.26953125" style="115" customWidth="1"/>
    <col min="7456" max="7680" width="3.453125" style="115"/>
    <col min="7681" max="7681" width="1.26953125" style="115" customWidth="1"/>
    <col min="7682" max="7710" width="3.08984375" style="115" customWidth="1"/>
    <col min="7711" max="7711" width="1.26953125" style="115" customWidth="1"/>
    <col min="7712" max="7936" width="3.453125" style="115"/>
    <col min="7937" max="7937" width="1.26953125" style="115" customWidth="1"/>
    <col min="7938" max="7966" width="3.08984375" style="115" customWidth="1"/>
    <col min="7967" max="7967" width="1.26953125" style="115" customWidth="1"/>
    <col min="7968" max="8192" width="3.453125" style="115"/>
    <col min="8193" max="8193" width="1.26953125" style="115" customWidth="1"/>
    <col min="8194" max="8222" width="3.08984375" style="115" customWidth="1"/>
    <col min="8223" max="8223" width="1.26953125" style="115" customWidth="1"/>
    <col min="8224" max="8448" width="3.453125" style="115"/>
    <col min="8449" max="8449" width="1.26953125" style="115" customWidth="1"/>
    <col min="8450" max="8478" width="3.08984375" style="115" customWidth="1"/>
    <col min="8479" max="8479" width="1.26953125" style="115" customWidth="1"/>
    <col min="8480" max="8704" width="3.453125" style="115"/>
    <col min="8705" max="8705" width="1.26953125" style="115" customWidth="1"/>
    <col min="8706" max="8734" width="3.08984375" style="115" customWidth="1"/>
    <col min="8735" max="8735" width="1.26953125" style="115" customWidth="1"/>
    <col min="8736" max="8960" width="3.453125" style="115"/>
    <col min="8961" max="8961" width="1.26953125" style="115" customWidth="1"/>
    <col min="8962" max="8990" width="3.08984375" style="115" customWidth="1"/>
    <col min="8991" max="8991" width="1.26953125" style="115" customWidth="1"/>
    <col min="8992" max="9216" width="3.453125" style="115"/>
    <col min="9217" max="9217" width="1.26953125" style="115" customWidth="1"/>
    <col min="9218" max="9246" width="3.08984375" style="115" customWidth="1"/>
    <col min="9247" max="9247" width="1.26953125" style="115" customWidth="1"/>
    <col min="9248" max="9472" width="3.453125" style="115"/>
    <col min="9473" max="9473" width="1.26953125" style="115" customWidth="1"/>
    <col min="9474" max="9502" width="3.08984375" style="115" customWidth="1"/>
    <col min="9503" max="9503" width="1.26953125" style="115" customWidth="1"/>
    <col min="9504" max="9728" width="3.453125" style="115"/>
    <col min="9729" max="9729" width="1.26953125" style="115" customWidth="1"/>
    <col min="9730" max="9758" width="3.08984375" style="115" customWidth="1"/>
    <col min="9759" max="9759" width="1.26953125" style="115" customWidth="1"/>
    <col min="9760" max="9984" width="3.453125" style="115"/>
    <col min="9985" max="9985" width="1.26953125" style="115" customWidth="1"/>
    <col min="9986" max="10014" width="3.08984375" style="115" customWidth="1"/>
    <col min="10015" max="10015" width="1.26953125" style="115" customWidth="1"/>
    <col min="10016" max="10240" width="3.453125" style="115"/>
    <col min="10241" max="10241" width="1.26953125" style="115" customWidth="1"/>
    <col min="10242" max="10270" width="3.08984375" style="115" customWidth="1"/>
    <col min="10271" max="10271" width="1.26953125" style="115" customWidth="1"/>
    <col min="10272" max="10496" width="3.453125" style="115"/>
    <col min="10497" max="10497" width="1.26953125" style="115" customWidth="1"/>
    <col min="10498" max="10526" width="3.08984375" style="115" customWidth="1"/>
    <col min="10527" max="10527" width="1.26953125" style="115" customWidth="1"/>
    <col min="10528" max="10752" width="3.453125" style="115"/>
    <col min="10753" max="10753" width="1.26953125" style="115" customWidth="1"/>
    <col min="10754" max="10782" width="3.08984375" style="115" customWidth="1"/>
    <col min="10783" max="10783" width="1.26953125" style="115" customWidth="1"/>
    <col min="10784" max="11008" width="3.453125" style="115"/>
    <col min="11009" max="11009" width="1.26953125" style="115" customWidth="1"/>
    <col min="11010" max="11038" width="3.08984375" style="115" customWidth="1"/>
    <col min="11039" max="11039" width="1.26953125" style="115" customWidth="1"/>
    <col min="11040" max="11264" width="3.453125" style="115"/>
    <col min="11265" max="11265" width="1.26953125" style="115" customWidth="1"/>
    <col min="11266" max="11294" width="3.08984375" style="115" customWidth="1"/>
    <col min="11295" max="11295" width="1.26953125" style="115" customWidth="1"/>
    <col min="11296" max="11520" width="3.453125" style="115"/>
    <col min="11521" max="11521" width="1.26953125" style="115" customWidth="1"/>
    <col min="11522" max="11550" width="3.08984375" style="115" customWidth="1"/>
    <col min="11551" max="11551" width="1.26953125" style="115" customWidth="1"/>
    <col min="11552" max="11776" width="3.453125" style="115"/>
    <col min="11777" max="11777" width="1.26953125" style="115" customWidth="1"/>
    <col min="11778" max="11806" width="3.08984375" style="115" customWidth="1"/>
    <col min="11807" max="11807" width="1.26953125" style="115" customWidth="1"/>
    <col min="11808" max="12032" width="3.453125" style="115"/>
    <col min="12033" max="12033" width="1.26953125" style="115" customWidth="1"/>
    <col min="12034" max="12062" width="3.08984375" style="115" customWidth="1"/>
    <col min="12063" max="12063" width="1.26953125" style="115" customWidth="1"/>
    <col min="12064" max="12288" width="3.453125" style="115"/>
    <col min="12289" max="12289" width="1.26953125" style="115" customWidth="1"/>
    <col min="12290" max="12318" width="3.08984375" style="115" customWidth="1"/>
    <col min="12319" max="12319" width="1.26953125" style="115" customWidth="1"/>
    <col min="12320" max="12544" width="3.453125" style="115"/>
    <col min="12545" max="12545" width="1.26953125" style="115" customWidth="1"/>
    <col min="12546" max="12574" width="3.08984375" style="115" customWidth="1"/>
    <col min="12575" max="12575" width="1.26953125" style="115" customWidth="1"/>
    <col min="12576" max="12800" width="3.453125" style="115"/>
    <col min="12801" max="12801" width="1.26953125" style="115" customWidth="1"/>
    <col min="12802" max="12830" width="3.08984375" style="115" customWidth="1"/>
    <col min="12831" max="12831" width="1.26953125" style="115" customWidth="1"/>
    <col min="12832" max="13056" width="3.453125" style="115"/>
    <col min="13057" max="13057" width="1.26953125" style="115" customWidth="1"/>
    <col min="13058" max="13086" width="3.08984375" style="115" customWidth="1"/>
    <col min="13087" max="13087" width="1.26953125" style="115" customWidth="1"/>
    <col min="13088" max="13312" width="3.453125" style="115"/>
    <col min="13313" max="13313" width="1.26953125" style="115" customWidth="1"/>
    <col min="13314" max="13342" width="3.08984375" style="115" customWidth="1"/>
    <col min="13343" max="13343" width="1.26953125" style="115" customWidth="1"/>
    <col min="13344" max="13568" width="3.453125" style="115"/>
    <col min="13569" max="13569" width="1.26953125" style="115" customWidth="1"/>
    <col min="13570" max="13598" width="3.08984375" style="115" customWidth="1"/>
    <col min="13599" max="13599" width="1.26953125" style="115" customWidth="1"/>
    <col min="13600" max="13824" width="3.453125" style="115"/>
    <col min="13825" max="13825" width="1.26953125" style="115" customWidth="1"/>
    <col min="13826" max="13854" width="3.08984375" style="115" customWidth="1"/>
    <col min="13855" max="13855" width="1.26953125" style="115" customWidth="1"/>
    <col min="13856" max="14080" width="3.453125" style="115"/>
    <col min="14081" max="14081" width="1.26953125" style="115" customWidth="1"/>
    <col min="14082" max="14110" width="3.08984375" style="115" customWidth="1"/>
    <col min="14111" max="14111" width="1.26953125" style="115" customWidth="1"/>
    <col min="14112" max="14336" width="3.453125" style="115"/>
    <col min="14337" max="14337" width="1.26953125" style="115" customWidth="1"/>
    <col min="14338" max="14366" width="3.08984375" style="115" customWidth="1"/>
    <col min="14367" max="14367" width="1.26953125" style="115" customWidth="1"/>
    <col min="14368" max="14592" width="3.453125" style="115"/>
    <col min="14593" max="14593" width="1.26953125" style="115" customWidth="1"/>
    <col min="14594" max="14622" width="3.08984375" style="115" customWidth="1"/>
    <col min="14623" max="14623" width="1.26953125" style="115" customWidth="1"/>
    <col min="14624" max="14848" width="3.453125" style="115"/>
    <col min="14849" max="14849" width="1.26953125" style="115" customWidth="1"/>
    <col min="14850" max="14878" width="3.08984375" style="115" customWidth="1"/>
    <col min="14879" max="14879" width="1.26953125" style="115" customWidth="1"/>
    <col min="14880" max="15104" width="3.453125" style="115"/>
    <col min="15105" max="15105" width="1.26953125" style="115" customWidth="1"/>
    <col min="15106" max="15134" width="3.08984375" style="115" customWidth="1"/>
    <col min="15135" max="15135" width="1.26953125" style="115" customWidth="1"/>
    <col min="15136" max="15360" width="3.453125" style="115"/>
    <col min="15361" max="15361" width="1.26953125" style="115" customWidth="1"/>
    <col min="15362" max="15390" width="3.08984375" style="115" customWidth="1"/>
    <col min="15391" max="15391" width="1.26953125" style="115" customWidth="1"/>
    <col min="15392" max="15616" width="3.453125" style="115"/>
    <col min="15617" max="15617" width="1.26953125" style="115" customWidth="1"/>
    <col min="15618" max="15646" width="3.08984375" style="115" customWidth="1"/>
    <col min="15647" max="15647" width="1.26953125" style="115" customWidth="1"/>
    <col min="15648" max="15872" width="3.453125" style="115"/>
    <col min="15873" max="15873" width="1.26953125" style="115" customWidth="1"/>
    <col min="15874" max="15902" width="3.08984375" style="115" customWidth="1"/>
    <col min="15903" max="15903" width="1.26953125" style="115" customWidth="1"/>
    <col min="15904" max="16128" width="3.453125" style="115"/>
    <col min="16129" max="16129" width="1.26953125" style="115" customWidth="1"/>
    <col min="16130" max="16158" width="3.08984375" style="115" customWidth="1"/>
    <col min="16159" max="16159" width="1.26953125" style="115" customWidth="1"/>
    <col min="16160" max="16384" width="3.453125" style="115"/>
  </cols>
  <sheetData>
    <row r="1" spans="2:30" s="120" customFormat="1" ht="17.25" customHeight="1" x14ac:dyDescent="0.2"/>
    <row r="2" spans="2:30" s="120" customFormat="1" ht="17.25" customHeight="1" x14ac:dyDescent="0.2">
      <c r="B2" s="120" t="s">
        <v>610</v>
      </c>
    </row>
    <row r="3" spans="2:30" s="120" customFormat="1" ht="16.5" customHeight="1" x14ac:dyDescent="0.2">
      <c r="U3" s="175" t="s">
        <v>131</v>
      </c>
      <c r="V3" s="522"/>
      <c r="W3" s="522"/>
      <c r="X3" s="175" t="s">
        <v>130</v>
      </c>
      <c r="Y3" s="522"/>
      <c r="Z3" s="522"/>
      <c r="AA3" s="175" t="s">
        <v>129</v>
      </c>
      <c r="AB3" s="522"/>
      <c r="AC3" s="522"/>
      <c r="AD3" s="175" t="s">
        <v>128</v>
      </c>
    </row>
    <row r="4" spans="2:30" s="120" customFormat="1" ht="9.75" customHeight="1" x14ac:dyDescent="0.2">
      <c r="AD4" s="175"/>
    </row>
    <row r="5" spans="2:30" s="120" customFormat="1" ht="17.25" customHeight="1" x14ac:dyDescent="0.2">
      <c r="B5" s="522" t="s">
        <v>127</v>
      </c>
      <c r="C5" s="522"/>
      <c r="D5" s="522"/>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row>
    <row r="6" spans="2:30" s="120" customFormat="1" ht="32.25" customHeight="1" x14ac:dyDescent="0.2">
      <c r="B6" s="488" t="s">
        <v>597</v>
      </c>
      <c r="C6" s="488"/>
      <c r="D6" s="488"/>
      <c r="E6" s="488"/>
      <c r="F6" s="488"/>
      <c r="G6" s="488"/>
      <c r="H6" s="488"/>
      <c r="I6" s="488"/>
      <c r="J6" s="488"/>
      <c r="K6" s="488"/>
      <c r="L6" s="488"/>
      <c r="M6" s="488"/>
      <c r="N6" s="488"/>
      <c r="O6" s="488"/>
      <c r="P6" s="488"/>
      <c r="Q6" s="488"/>
      <c r="R6" s="488"/>
      <c r="S6" s="488"/>
      <c r="T6" s="488"/>
      <c r="U6" s="488"/>
      <c r="V6" s="488"/>
      <c r="W6" s="488"/>
      <c r="X6" s="488"/>
      <c r="Y6" s="488"/>
      <c r="Z6" s="488"/>
      <c r="AA6" s="488"/>
      <c r="AB6" s="488"/>
      <c r="AC6" s="488"/>
      <c r="AD6" s="488"/>
    </row>
    <row r="7" spans="2:30" s="120" customFormat="1" ht="17.25" customHeight="1" x14ac:dyDescent="0.2"/>
    <row r="8" spans="2:30" s="120" customFormat="1" ht="17.25" customHeight="1" x14ac:dyDescent="0.2">
      <c r="B8" s="518" t="s">
        <v>126</v>
      </c>
      <c r="C8" s="518"/>
      <c r="D8" s="518"/>
      <c r="E8" s="518"/>
      <c r="F8" s="502"/>
      <c r="G8" s="519"/>
      <c r="H8" s="520"/>
      <c r="I8" s="520"/>
      <c r="J8" s="520"/>
      <c r="K8" s="520"/>
      <c r="L8" s="520"/>
      <c r="M8" s="520"/>
      <c r="N8" s="520"/>
      <c r="O8" s="520"/>
      <c r="P8" s="520"/>
      <c r="Q8" s="520"/>
      <c r="R8" s="520"/>
      <c r="S8" s="520"/>
      <c r="T8" s="520"/>
      <c r="U8" s="520"/>
      <c r="V8" s="520"/>
      <c r="W8" s="520"/>
      <c r="X8" s="520"/>
      <c r="Y8" s="520"/>
      <c r="Z8" s="520"/>
      <c r="AA8" s="520"/>
      <c r="AB8" s="520"/>
      <c r="AC8" s="520"/>
      <c r="AD8" s="521"/>
    </row>
    <row r="9" spans="2:30" ht="17.25" customHeight="1" x14ac:dyDescent="0.2">
      <c r="B9" s="502" t="s">
        <v>125</v>
      </c>
      <c r="C9" s="503"/>
      <c r="D9" s="503"/>
      <c r="E9" s="503"/>
      <c r="F9" s="503"/>
      <c r="G9" s="138" t="s">
        <v>42</v>
      </c>
      <c r="H9" s="172" t="s">
        <v>124</v>
      </c>
      <c r="I9" s="172"/>
      <c r="J9" s="172"/>
      <c r="K9" s="172"/>
      <c r="L9" s="137" t="s">
        <v>42</v>
      </c>
      <c r="M9" s="172" t="s">
        <v>123</v>
      </c>
      <c r="N9" s="172"/>
      <c r="O9" s="172"/>
      <c r="P9" s="172"/>
      <c r="Q9" s="137" t="s">
        <v>42</v>
      </c>
      <c r="R9" s="172" t="s">
        <v>122</v>
      </c>
      <c r="S9" s="171"/>
      <c r="T9" s="171"/>
      <c r="U9" s="171"/>
      <c r="V9" s="171"/>
      <c r="W9" s="171"/>
      <c r="X9" s="171"/>
      <c r="Y9" s="171"/>
      <c r="Z9" s="171"/>
      <c r="AA9" s="171"/>
      <c r="AB9" s="171"/>
      <c r="AC9" s="171"/>
      <c r="AD9" s="170"/>
    </row>
    <row r="10" spans="2:30" ht="17.25" customHeight="1" x14ac:dyDescent="0.2">
      <c r="B10" s="504" t="s">
        <v>121</v>
      </c>
      <c r="C10" s="505"/>
      <c r="D10" s="505"/>
      <c r="E10" s="505"/>
      <c r="F10" s="506"/>
      <c r="G10" s="134" t="s">
        <v>42</v>
      </c>
      <c r="H10" s="120" t="s">
        <v>598</v>
      </c>
      <c r="I10" s="141"/>
      <c r="J10" s="141"/>
      <c r="K10" s="141"/>
      <c r="L10" s="141"/>
      <c r="M10" s="141"/>
      <c r="N10" s="141"/>
      <c r="O10" s="141"/>
      <c r="P10" s="141"/>
      <c r="Q10" s="141"/>
      <c r="R10" s="141"/>
      <c r="S10" s="190"/>
      <c r="T10" s="190"/>
      <c r="U10" s="190"/>
      <c r="V10" s="190"/>
      <c r="W10" s="190"/>
      <c r="X10" s="190"/>
      <c r="Y10" s="190"/>
      <c r="Z10" s="190"/>
      <c r="AA10" s="190"/>
      <c r="AB10" s="190"/>
      <c r="AC10" s="190"/>
      <c r="AD10" s="189"/>
    </row>
    <row r="11" spans="2:30" ht="17.25" customHeight="1" x14ac:dyDescent="0.2">
      <c r="B11" s="554"/>
      <c r="C11" s="555"/>
      <c r="D11" s="555"/>
      <c r="E11" s="555"/>
      <c r="F11" s="556"/>
      <c r="G11" s="134" t="s">
        <v>42</v>
      </c>
      <c r="H11" s="120" t="s">
        <v>137</v>
      </c>
      <c r="I11" s="141"/>
      <c r="J11" s="141"/>
      <c r="K11" s="141"/>
      <c r="L11" s="141"/>
      <c r="M11" s="141"/>
      <c r="N11" s="141"/>
      <c r="O11" s="141"/>
      <c r="P11" s="141"/>
      <c r="Q11" s="141"/>
      <c r="R11" s="141"/>
      <c r="S11" s="190"/>
      <c r="T11" s="190"/>
      <c r="U11" s="190"/>
      <c r="V11" s="190"/>
      <c r="W11" s="190"/>
      <c r="X11" s="190"/>
      <c r="Y11" s="190"/>
      <c r="Z11" s="190"/>
      <c r="AA11" s="190"/>
      <c r="AB11" s="190"/>
      <c r="AC11" s="190"/>
      <c r="AD11" s="189"/>
    </row>
    <row r="12" spans="2:30" ht="17.25" customHeight="1" x14ac:dyDescent="0.2">
      <c r="B12" s="507"/>
      <c r="C12" s="508"/>
      <c r="D12" s="508"/>
      <c r="E12" s="508"/>
      <c r="F12" s="509"/>
      <c r="G12" s="134" t="s">
        <v>42</v>
      </c>
      <c r="H12" s="120" t="s">
        <v>599</v>
      </c>
      <c r="I12" s="141"/>
      <c r="J12" s="141"/>
      <c r="K12" s="141"/>
      <c r="L12" s="141"/>
      <c r="M12" s="141"/>
      <c r="N12" s="141"/>
      <c r="O12" s="141"/>
      <c r="P12" s="141"/>
      <c r="Q12" s="141"/>
      <c r="R12" s="141"/>
      <c r="S12" s="190"/>
      <c r="T12" s="190"/>
      <c r="U12" s="190"/>
      <c r="V12" s="190"/>
      <c r="W12" s="190"/>
      <c r="X12" s="190"/>
      <c r="Y12" s="190"/>
      <c r="Z12" s="190"/>
      <c r="AA12" s="190"/>
      <c r="AB12" s="190"/>
      <c r="AC12" s="190"/>
      <c r="AD12" s="189"/>
    </row>
    <row r="13" spans="2:30" ht="17.25" customHeight="1" x14ac:dyDescent="0.2">
      <c r="B13" s="504" t="s">
        <v>120</v>
      </c>
      <c r="C13" s="505"/>
      <c r="D13" s="505"/>
      <c r="E13" s="505"/>
      <c r="F13" s="506"/>
      <c r="G13" s="168" t="s">
        <v>42</v>
      </c>
      <c r="H13" s="148" t="s">
        <v>119</v>
      </c>
      <c r="I13" s="147"/>
      <c r="J13" s="147"/>
      <c r="K13" s="147"/>
      <c r="L13" s="147"/>
      <c r="M13" s="147"/>
      <c r="N13" s="147"/>
      <c r="O13" s="147"/>
      <c r="P13" s="147"/>
      <c r="Q13" s="147"/>
      <c r="R13" s="147"/>
      <c r="S13" s="150" t="s">
        <v>42</v>
      </c>
      <c r="T13" s="148" t="s">
        <v>118</v>
      </c>
      <c r="U13" s="167"/>
      <c r="V13" s="167"/>
      <c r="W13" s="167"/>
      <c r="X13" s="167"/>
      <c r="Y13" s="167"/>
      <c r="Z13" s="167"/>
      <c r="AA13" s="167"/>
      <c r="AB13" s="167"/>
      <c r="AC13" s="167"/>
      <c r="AD13" s="166"/>
    </row>
    <row r="14" spans="2:30" ht="17.25" customHeight="1" x14ac:dyDescent="0.2">
      <c r="B14" s="507"/>
      <c r="C14" s="508"/>
      <c r="D14" s="508"/>
      <c r="E14" s="508"/>
      <c r="F14" s="509"/>
      <c r="G14" s="153" t="s">
        <v>42</v>
      </c>
      <c r="H14" s="128" t="s">
        <v>117</v>
      </c>
      <c r="I14" s="127"/>
      <c r="J14" s="127"/>
      <c r="K14" s="127"/>
      <c r="L14" s="127"/>
      <c r="M14" s="127"/>
      <c r="N14" s="127"/>
      <c r="O14" s="127"/>
      <c r="P14" s="127"/>
      <c r="Q14" s="127"/>
      <c r="R14" s="127"/>
      <c r="S14" s="165"/>
      <c r="T14" s="165"/>
      <c r="U14" s="165"/>
      <c r="V14" s="165"/>
      <c r="W14" s="165"/>
      <c r="X14" s="165"/>
      <c r="Y14" s="165"/>
      <c r="Z14" s="165"/>
      <c r="AA14" s="165"/>
      <c r="AB14" s="165"/>
      <c r="AC14" s="165"/>
      <c r="AD14" s="164"/>
    </row>
    <row r="15" spans="2:30" s="120" customFormat="1" ht="17.25" customHeight="1" x14ac:dyDescent="0.2"/>
    <row r="16" spans="2:30" s="120" customFormat="1" ht="17.25" customHeight="1" x14ac:dyDescent="0.2">
      <c r="B16" s="120" t="s">
        <v>600</v>
      </c>
    </row>
    <row r="17" spans="2:30" s="120" customFormat="1" ht="17.25" customHeight="1" x14ac:dyDescent="0.2">
      <c r="B17" s="120" t="s">
        <v>116</v>
      </c>
      <c r="AC17" s="141"/>
      <c r="AD17" s="141"/>
    </row>
    <row r="18" spans="2:30" s="120" customFormat="1" ht="17.25" customHeight="1" x14ac:dyDescent="0.2"/>
    <row r="19" spans="2:30" s="120" customFormat="1" ht="17.25" customHeight="1" x14ac:dyDescent="0.2">
      <c r="B19" s="484" t="s">
        <v>112</v>
      </c>
      <c r="C19" s="485"/>
      <c r="D19" s="485"/>
      <c r="E19" s="485"/>
      <c r="F19" s="486"/>
      <c r="G19" s="149"/>
      <c r="H19" s="148"/>
      <c r="I19" s="148"/>
      <c r="J19" s="148"/>
      <c r="K19" s="148"/>
      <c r="L19" s="148"/>
      <c r="M19" s="148"/>
      <c r="N19" s="148"/>
      <c r="O19" s="148"/>
      <c r="P19" s="148"/>
      <c r="Q19" s="148"/>
      <c r="R19" s="148"/>
      <c r="S19" s="148"/>
      <c r="T19" s="148"/>
      <c r="U19" s="148"/>
      <c r="V19" s="148"/>
      <c r="W19" s="148"/>
      <c r="X19" s="148"/>
      <c r="Y19" s="148"/>
      <c r="Z19" s="149"/>
      <c r="AA19" s="148"/>
      <c r="AB19" s="148"/>
      <c r="AC19" s="147"/>
      <c r="AD19" s="146"/>
    </row>
    <row r="20" spans="2:30" s="120" customFormat="1" ht="17.25" customHeight="1" x14ac:dyDescent="0.2">
      <c r="B20" s="487"/>
      <c r="C20" s="488"/>
      <c r="D20" s="488"/>
      <c r="E20" s="488"/>
      <c r="F20" s="489"/>
      <c r="G20" s="140"/>
      <c r="H20" s="120" t="s">
        <v>135</v>
      </c>
      <c r="Z20" s="140"/>
      <c r="AA20" s="145" t="s">
        <v>104</v>
      </c>
      <c r="AB20" s="145" t="s">
        <v>99</v>
      </c>
      <c r="AC20" s="145" t="s">
        <v>103</v>
      </c>
      <c r="AD20" s="144"/>
    </row>
    <row r="21" spans="2:30" s="120" customFormat="1" ht="17.25" customHeight="1" x14ac:dyDescent="0.2">
      <c r="B21" s="487"/>
      <c r="C21" s="488"/>
      <c r="D21" s="488"/>
      <c r="E21" s="488"/>
      <c r="F21" s="489"/>
      <c r="G21" s="140"/>
      <c r="I21" s="143" t="s">
        <v>102</v>
      </c>
      <c r="J21" s="498" t="s">
        <v>601</v>
      </c>
      <c r="K21" s="499"/>
      <c r="L21" s="499"/>
      <c r="M21" s="499"/>
      <c r="N21" s="499"/>
      <c r="O21" s="499"/>
      <c r="P21" s="499"/>
      <c r="Q21" s="499"/>
      <c r="R21" s="499"/>
      <c r="S21" s="499"/>
      <c r="T21" s="499"/>
      <c r="U21" s="496"/>
      <c r="V21" s="500"/>
      <c r="W21" s="142" t="s">
        <v>100</v>
      </c>
      <c r="Z21" s="140"/>
      <c r="AA21" s="181"/>
      <c r="AB21" s="134"/>
      <c r="AC21" s="181"/>
      <c r="AD21" s="133"/>
    </row>
    <row r="22" spans="2:30" s="120" customFormat="1" ht="17.25" customHeight="1" x14ac:dyDescent="0.2">
      <c r="B22" s="487"/>
      <c r="C22" s="488"/>
      <c r="D22" s="488"/>
      <c r="E22" s="488"/>
      <c r="F22" s="489"/>
      <c r="G22" s="140"/>
      <c r="I22" s="139" t="s">
        <v>101</v>
      </c>
      <c r="J22" s="154" t="s">
        <v>111</v>
      </c>
      <c r="K22" s="128"/>
      <c r="L22" s="128"/>
      <c r="M22" s="128"/>
      <c r="N22" s="128"/>
      <c r="O22" s="128"/>
      <c r="P22" s="128"/>
      <c r="Q22" s="128"/>
      <c r="R22" s="128"/>
      <c r="S22" s="128"/>
      <c r="T22" s="128"/>
      <c r="U22" s="497"/>
      <c r="V22" s="501"/>
      <c r="W22" s="136" t="s">
        <v>100</v>
      </c>
      <c r="Y22" s="124"/>
      <c r="Z22" s="135"/>
      <c r="AA22" s="134" t="s">
        <v>42</v>
      </c>
      <c r="AB22" s="134" t="s">
        <v>99</v>
      </c>
      <c r="AC22" s="134" t="s">
        <v>42</v>
      </c>
      <c r="AD22" s="133"/>
    </row>
    <row r="23" spans="2:30" s="120" customFormat="1" ht="17.25" customHeight="1" x14ac:dyDescent="0.2">
      <c r="B23" s="487"/>
      <c r="C23" s="488"/>
      <c r="D23" s="488"/>
      <c r="E23" s="488"/>
      <c r="F23" s="489"/>
      <c r="G23" s="140"/>
      <c r="H23" s="120" t="s">
        <v>110</v>
      </c>
      <c r="U23" s="134"/>
      <c r="V23" s="134"/>
      <c r="Z23" s="140"/>
      <c r="AC23" s="141"/>
      <c r="AD23" s="133"/>
    </row>
    <row r="24" spans="2:30" s="120" customFormat="1" ht="17.25" customHeight="1" x14ac:dyDescent="0.2">
      <c r="B24" s="487"/>
      <c r="C24" s="488"/>
      <c r="D24" s="488"/>
      <c r="E24" s="488"/>
      <c r="F24" s="489"/>
      <c r="G24" s="140"/>
      <c r="H24" s="120" t="s">
        <v>115</v>
      </c>
      <c r="T24" s="124"/>
      <c r="U24" s="596"/>
      <c r="V24" s="134"/>
      <c r="Z24" s="140"/>
      <c r="AC24" s="141"/>
      <c r="AD24" s="133"/>
    </row>
    <row r="25" spans="2:30" s="120" customFormat="1" ht="25.5" customHeight="1" x14ac:dyDescent="0.2">
      <c r="B25" s="487"/>
      <c r="C25" s="488"/>
      <c r="D25" s="488"/>
      <c r="E25" s="488"/>
      <c r="F25" s="489"/>
      <c r="G25" s="140"/>
      <c r="I25" s="143" t="s">
        <v>109</v>
      </c>
      <c r="J25" s="499" t="s">
        <v>114</v>
      </c>
      <c r="K25" s="499"/>
      <c r="L25" s="499"/>
      <c r="M25" s="499"/>
      <c r="N25" s="499"/>
      <c r="O25" s="499"/>
      <c r="P25" s="499"/>
      <c r="Q25" s="499"/>
      <c r="R25" s="499"/>
      <c r="S25" s="499"/>
      <c r="T25" s="499"/>
      <c r="U25" s="496"/>
      <c r="V25" s="500"/>
      <c r="W25" s="142" t="s">
        <v>100</v>
      </c>
      <c r="Y25" s="124"/>
      <c r="Z25" s="135"/>
      <c r="AA25" s="134" t="s">
        <v>42</v>
      </c>
      <c r="AB25" s="134" t="s">
        <v>99</v>
      </c>
      <c r="AC25" s="134" t="s">
        <v>42</v>
      </c>
      <c r="AD25" s="133"/>
    </row>
    <row r="26" spans="2:30" s="120" customFormat="1" ht="17.25" customHeight="1" x14ac:dyDescent="0.2">
      <c r="B26" s="490"/>
      <c r="C26" s="491"/>
      <c r="D26" s="491"/>
      <c r="E26" s="491"/>
      <c r="F26" s="492"/>
      <c r="G26" s="129"/>
      <c r="H26" s="128"/>
      <c r="I26" s="128"/>
      <c r="J26" s="128"/>
      <c r="K26" s="128"/>
      <c r="L26" s="128"/>
      <c r="M26" s="128"/>
      <c r="N26" s="128"/>
      <c r="O26" s="128"/>
      <c r="P26" s="128"/>
      <c r="Q26" s="128"/>
      <c r="R26" s="128"/>
      <c r="S26" s="128"/>
      <c r="T26" s="130"/>
      <c r="U26" s="130"/>
      <c r="V26" s="128"/>
      <c r="W26" s="128"/>
      <c r="X26" s="128"/>
      <c r="Y26" s="128"/>
      <c r="Z26" s="129"/>
      <c r="AA26" s="128"/>
      <c r="AB26" s="128"/>
      <c r="AC26" s="127"/>
      <c r="AD26" s="126"/>
    </row>
    <row r="27" spans="2:30" s="120" customFormat="1" ht="17.25" customHeight="1" x14ac:dyDescent="0.2">
      <c r="B27" s="368"/>
      <c r="C27" s="151"/>
      <c r="D27" s="151"/>
      <c r="E27" s="151"/>
      <c r="F27" s="369"/>
      <c r="G27" s="149"/>
      <c r="H27" s="148"/>
      <c r="I27" s="148"/>
      <c r="J27" s="148"/>
      <c r="K27" s="148"/>
      <c r="L27" s="148"/>
      <c r="M27" s="148"/>
      <c r="N27" s="148"/>
      <c r="O27" s="148"/>
      <c r="P27" s="148"/>
      <c r="Q27" s="148"/>
      <c r="R27" s="148"/>
      <c r="S27" s="148"/>
      <c r="T27" s="597"/>
      <c r="U27" s="597"/>
      <c r="V27" s="148"/>
      <c r="W27" s="148"/>
      <c r="X27" s="148"/>
      <c r="Y27" s="148"/>
      <c r="Z27" s="148"/>
      <c r="AA27" s="148"/>
      <c r="AB27" s="148"/>
      <c r="AC27" s="147"/>
      <c r="AD27" s="146"/>
    </row>
    <row r="28" spans="2:30" s="120" customFormat="1" ht="17.25" customHeight="1" x14ac:dyDescent="0.2">
      <c r="B28" s="487" t="s">
        <v>602</v>
      </c>
      <c r="C28" s="488"/>
      <c r="D28" s="488"/>
      <c r="E28" s="488"/>
      <c r="F28" s="489"/>
      <c r="G28" s="598" t="s">
        <v>603</v>
      </c>
      <c r="T28" s="124"/>
      <c r="U28" s="124"/>
      <c r="AC28" s="141"/>
      <c r="AD28" s="133"/>
    </row>
    <row r="29" spans="2:30" s="120" customFormat="1" ht="24" customHeight="1" x14ac:dyDescent="0.2">
      <c r="B29" s="487"/>
      <c r="C29" s="488"/>
      <c r="D29" s="488"/>
      <c r="E29" s="488"/>
      <c r="F29" s="489"/>
      <c r="G29" s="599"/>
      <c r="H29" s="600"/>
      <c r="I29" s="600"/>
      <c r="J29" s="600"/>
      <c r="K29" s="600"/>
      <c r="L29" s="600"/>
      <c r="M29" s="600"/>
      <c r="N29" s="600"/>
      <c r="O29" s="600"/>
      <c r="P29" s="600"/>
      <c r="Q29" s="600"/>
      <c r="R29" s="600"/>
      <c r="S29" s="600"/>
      <c r="T29" s="600"/>
      <c r="U29" s="600"/>
      <c r="V29" s="600"/>
      <c r="W29" s="600"/>
      <c r="X29" s="600"/>
      <c r="Y29" s="600"/>
      <c r="Z29" s="600"/>
      <c r="AA29" s="600"/>
      <c r="AB29" s="600"/>
      <c r="AC29" s="600"/>
      <c r="AD29" s="601"/>
    </row>
    <row r="30" spans="2:30" s="120" customFormat="1" ht="17.25" customHeight="1" x14ac:dyDescent="0.2">
      <c r="B30" s="132"/>
      <c r="C30" s="131"/>
      <c r="D30" s="131"/>
      <c r="E30" s="131"/>
      <c r="F30" s="370"/>
      <c r="G30" s="129"/>
      <c r="H30" s="128"/>
      <c r="I30" s="128"/>
      <c r="J30" s="128"/>
      <c r="K30" s="128"/>
      <c r="L30" s="128"/>
      <c r="M30" s="128"/>
      <c r="N30" s="128"/>
      <c r="O30" s="128"/>
      <c r="P30" s="128"/>
      <c r="Q30" s="128"/>
      <c r="R30" s="128"/>
      <c r="S30" s="128"/>
      <c r="T30" s="130"/>
      <c r="U30" s="130"/>
      <c r="V30" s="128"/>
      <c r="W30" s="128"/>
      <c r="X30" s="128"/>
      <c r="Y30" s="128"/>
      <c r="Z30" s="128"/>
      <c r="AA30" s="128"/>
      <c r="AB30" s="128"/>
      <c r="AC30" s="127"/>
      <c r="AD30" s="126"/>
    </row>
    <row r="31" spans="2:30" s="120" customFormat="1" ht="17.25" customHeight="1" x14ac:dyDescent="0.2">
      <c r="B31" s="125"/>
      <c r="C31" s="125"/>
      <c r="D31" s="125"/>
      <c r="E31" s="125"/>
      <c r="F31" s="125"/>
      <c r="T31" s="124"/>
      <c r="U31" s="124"/>
    </row>
    <row r="32" spans="2:30" s="120" customFormat="1" ht="17.25" customHeight="1" x14ac:dyDescent="0.2">
      <c r="B32" s="120" t="s">
        <v>113</v>
      </c>
      <c r="C32" s="125"/>
      <c r="D32" s="125"/>
      <c r="E32" s="125"/>
      <c r="F32" s="125"/>
      <c r="T32" s="124"/>
      <c r="U32" s="124"/>
    </row>
    <row r="33" spans="1:31" s="120" customFormat="1" ht="17.25" customHeight="1" x14ac:dyDescent="0.2">
      <c r="B33" s="125"/>
      <c r="C33" s="125"/>
      <c r="D33" s="125"/>
      <c r="E33" s="125"/>
      <c r="F33" s="125"/>
      <c r="T33" s="124"/>
      <c r="U33" s="124"/>
    </row>
    <row r="34" spans="1:31" s="120" customFormat="1" ht="17.25" customHeight="1" x14ac:dyDescent="0.2">
      <c r="B34" s="484" t="s">
        <v>112</v>
      </c>
      <c r="C34" s="485"/>
      <c r="D34" s="485"/>
      <c r="E34" s="485"/>
      <c r="F34" s="486"/>
      <c r="G34" s="149"/>
      <c r="H34" s="148"/>
      <c r="I34" s="148"/>
      <c r="J34" s="148"/>
      <c r="K34" s="148"/>
      <c r="L34" s="148"/>
      <c r="M34" s="148"/>
      <c r="N34" s="148"/>
      <c r="O34" s="148"/>
      <c r="P34" s="148"/>
      <c r="Q34" s="148"/>
      <c r="R34" s="148"/>
      <c r="S34" s="148"/>
      <c r="T34" s="148"/>
      <c r="U34" s="148"/>
      <c r="V34" s="148"/>
      <c r="W34" s="148"/>
      <c r="X34" s="148"/>
      <c r="Y34" s="148"/>
      <c r="Z34" s="149"/>
      <c r="AA34" s="148"/>
      <c r="AB34" s="148"/>
      <c r="AC34" s="147"/>
      <c r="AD34" s="146"/>
    </row>
    <row r="35" spans="1:31" s="120" customFormat="1" ht="17.25" customHeight="1" x14ac:dyDescent="0.2">
      <c r="B35" s="487"/>
      <c r="C35" s="488"/>
      <c r="D35" s="488"/>
      <c r="E35" s="488"/>
      <c r="F35" s="489"/>
      <c r="G35" s="140"/>
      <c r="H35" s="120" t="s">
        <v>108</v>
      </c>
      <c r="Z35" s="140"/>
      <c r="AA35" s="145" t="s">
        <v>104</v>
      </c>
      <c r="AB35" s="145" t="s">
        <v>99</v>
      </c>
      <c r="AC35" s="145" t="s">
        <v>103</v>
      </c>
      <c r="AD35" s="144"/>
    </row>
    <row r="36" spans="1:31" s="120" customFormat="1" ht="17.25" customHeight="1" x14ac:dyDescent="0.2">
      <c r="B36" s="487"/>
      <c r="C36" s="488"/>
      <c r="D36" s="488"/>
      <c r="E36" s="488"/>
      <c r="F36" s="489"/>
      <c r="G36" s="140"/>
      <c r="I36" s="143" t="s">
        <v>102</v>
      </c>
      <c r="J36" s="498" t="s">
        <v>601</v>
      </c>
      <c r="K36" s="499"/>
      <c r="L36" s="499"/>
      <c r="M36" s="499"/>
      <c r="N36" s="499"/>
      <c r="O36" s="499"/>
      <c r="P36" s="499"/>
      <c r="Q36" s="499"/>
      <c r="R36" s="499"/>
      <c r="S36" s="499"/>
      <c r="T36" s="499"/>
      <c r="U36" s="495"/>
      <c r="V36" s="496"/>
      <c r="W36" s="142" t="s">
        <v>100</v>
      </c>
      <c r="Z36" s="140"/>
      <c r="AA36" s="181"/>
      <c r="AB36" s="134"/>
      <c r="AC36" s="181"/>
      <c r="AD36" s="133"/>
    </row>
    <row r="37" spans="1:31" s="120" customFormat="1" ht="17.25" customHeight="1" x14ac:dyDescent="0.2">
      <c r="B37" s="487"/>
      <c r="C37" s="488"/>
      <c r="D37" s="488"/>
      <c r="E37" s="488"/>
      <c r="F37" s="489"/>
      <c r="G37" s="140"/>
      <c r="I37" s="139" t="s">
        <v>101</v>
      </c>
      <c r="J37" s="154" t="s">
        <v>111</v>
      </c>
      <c r="K37" s="128"/>
      <c r="L37" s="128"/>
      <c r="M37" s="128"/>
      <c r="N37" s="128"/>
      <c r="O37" s="128"/>
      <c r="P37" s="128"/>
      <c r="Q37" s="128"/>
      <c r="R37" s="128"/>
      <c r="S37" s="128"/>
      <c r="T37" s="128"/>
      <c r="U37" s="495"/>
      <c r="V37" s="496"/>
      <c r="W37" s="136" t="s">
        <v>100</v>
      </c>
      <c r="Y37" s="124"/>
      <c r="Z37" s="135"/>
      <c r="AA37" s="134" t="s">
        <v>42</v>
      </c>
      <c r="AB37" s="134" t="s">
        <v>99</v>
      </c>
      <c r="AC37" s="134" t="s">
        <v>42</v>
      </c>
      <c r="AD37" s="133"/>
    </row>
    <row r="38" spans="1:31" s="120" customFormat="1" ht="17.25" customHeight="1" x14ac:dyDescent="0.2">
      <c r="A38" s="187"/>
      <c r="B38" s="490"/>
      <c r="C38" s="491"/>
      <c r="D38" s="491"/>
      <c r="E38" s="491"/>
      <c r="F38" s="492"/>
      <c r="G38" s="129"/>
      <c r="H38" s="128"/>
      <c r="I38" s="128"/>
      <c r="J38" s="128"/>
      <c r="K38" s="128"/>
      <c r="L38" s="128"/>
      <c r="M38" s="128"/>
      <c r="N38" s="128"/>
      <c r="O38" s="128"/>
      <c r="P38" s="128"/>
      <c r="Q38" s="128"/>
      <c r="R38" s="128"/>
      <c r="S38" s="128"/>
      <c r="T38" s="130"/>
      <c r="U38" s="130"/>
      <c r="V38" s="128"/>
      <c r="W38" s="128"/>
      <c r="X38" s="128"/>
      <c r="Y38" s="128"/>
      <c r="Z38" s="129"/>
      <c r="AA38" s="128"/>
      <c r="AB38" s="128"/>
      <c r="AC38" s="127"/>
      <c r="AD38" s="126"/>
      <c r="AE38" s="140"/>
    </row>
    <row r="39" spans="1:31" s="120" customFormat="1" ht="17.25" customHeight="1" x14ac:dyDescent="0.2">
      <c r="B39" s="125"/>
      <c r="C39" s="151"/>
      <c r="D39" s="125"/>
      <c r="E39" s="125"/>
      <c r="F39" s="125"/>
      <c r="T39" s="124"/>
      <c r="U39" s="124"/>
    </row>
    <row r="40" spans="1:31" s="120" customFormat="1" ht="17.25" customHeight="1" x14ac:dyDescent="0.2">
      <c r="B40" s="120" t="s">
        <v>604</v>
      </c>
      <c r="C40" s="125"/>
      <c r="D40" s="125"/>
      <c r="E40" s="125"/>
      <c r="F40" s="125"/>
      <c r="T40" s="124"/>
      <c r="U40" s="124"/>
    </row>
    <row r="41" spans="1:31" s="120" customFormat="1" ht="17.25" customHeight="1" x14ac:dyDescent="0.2">
      <c r="B41" s="157" t="s">
        <v>605</v>
      </c>
      <c r="C41" s="125"/>
      <c r="D41" s="125"/>
      <c r="E41" s="125"/>
      <c r="F41" s="125"/>
      <c r="T41" s="124"/>
      <c r="U41" s="124"/>
    </row>
    <row r="42" spans="1:31" s="120" customFormat="1" ht="17.25" customHeight="1" x14ac:dyDescent="0.2">
      <c r="B42" s="484" t="s">
        <v>112</v>
      </c>
      <c r="C42" s="485"/>
      <c r="D42" s="485"/>
      <c r="E42" s="485"/>
      <c r="F42" s="486"/>
      <c r="G42" s="149"/>
      <c r="H42" s="148"/>
      <c r="I42" s="148"/>
      <c r="J42" s="148"/>
      <c r="K42" s="148"/>
      <c r="L42" s="148"/>
      <c r="M42" s="148"/>
      <c r="N42" s="148"/>
      <c r="O42" s="148"/>
      <c r="P42" s="148"/>
      <c r="Q42" s="148"/>
      <c r="R42" s="148"/>
      <c r="S42" s="148"/>
      <c r="T42" s="148"/>
      <c r="U42" s="148"/>
      <c r="V42" s="148"/>
      <c r="W42" s="148"/>
      <c r="X42" s="148"/>
      <c r="Y42" s="148"/>
      <c r="Z42" s="149"/>
      <c r="AA42" s="148"/>
      <c r="AB42" s="148"/>
      <c r="AC42" s="147"/>
      <c r="AD42" s="146"/>
    </row>
    <row r="43" spans="1:31" s="120" customFormat="1" ht="17.25" customHeight="1" x14ac:dyDescent="0.2">
      <c r="B43" s="487"/>
      <c r="C43" s="488"/>
      <c r="D43" s="488"/>
      <c r="E43" s="488"/>
      <c r="F43" s="489"/>
      <c r="G43" s="140"/>
      <c r="H43" s="120" t="s">
        <v>134</v>
      </c>
      <c r="Z43" s="140"/>
      <c r="AA43" s="145" t="s">
        <v>104</v>
      </c>
      <c r="AB43" s="145" t="s">
        <v>99</v>
      </c>
      <c r="AC43" s="145" t="s">
        <v>103</v>
      </c>
      <c r="AD43" s="144"/>
    </row>
    <row r="44" spans="1:31" s="120" customFormat="1" ht="17.25" customHeight="1" x14ac:dyDescent="0.2">
      <c r="B44" s="487"/>
      <c r="C44" s="488"/>
      <c r="D44" s="488"/>
      <c r="E44" s="488"/>
      <c r="F44" s="489"/>
      <c r="G44" s="140"/>
      <c r="I44" s="143" t="s">
        <v>102</v>
      </c>
      <c r="J44" s="498" t="s">
        <v>601</v>
      </c>
      <c r="K44" s="499"/>
      <c r="L44" s="499"/>
      <c r="M44" s="499"/>
      <c r="N44" s="499"/>
      <c r="O44" s="499"/>
      <c r="P44" s="499"/>
      <c r="Q44" s="499"/>
      <c r="R44" s="499"/>
      <c r="S44" s="499"/>
      <c r="T44" s="499"/>
      <c r="U44" s="495"/>
      <c r="V44" s="496"/>
      <c r="W44" s="142" t="s">
        <v>100</v>
      </c>
      <c r="Z44" s="140"/>
      <c r="AA44" s="181"/>
      <c r="AB44" s="134"/>
      <c r="AC44" s="181"/>
      <c r="AD44" s="133"/>
    </row>
    <row r="45" spans="1:31" s="120" customFormat="1" ht="17.25" customHeight="1" x14ac:dyDescent="0.2">
      <c r="B45" s="487"/>
      <c r="C45" s="488"/>
      <c r="D45" s="488"/>
      <c r="E45" s="488"/>
      <c r="F45" s="489"/>
      <c r="G45" s="140"/>
      <c r="I45" s="139" t="s">
        <v>101</v>
      </c>
      <c r="J45" s="154" t="s">
        <v>111</v>
      </c>
      <c r="K45" s="128"/>
      <c r="L45" s="128"/>
      <c r="M45" s="128"/>
      <c r="N45" s="128"/>
      <c r="O45" s="128"/>
      <c r="P45" s="128"/>
      <c r="Q45" s="128"/>
      <c r="R45" s="128"/>
      <c r="S45" s="128"/>
      <c r="T45" s="128"/>
      <c r="U45" s="495"/>
      <c r="V45" s="496"/>
      <c r="W45" s="136" t="s">
        <v>100</v>
      </c>
      <c r="Y45" s="124"/>
      <c r="Z45" s="135"/>
      <c r="AA45" s="134" t="s">
        <v>42</v>
      </c>
      <c r="AB45" s="134" t="s">
        <v>99</v>
      </c>
      <c r="AC45" s="134" t="s">
        <v>42</v>
      </c>
      <c r="AD45" s="133"/>
    </row>
    <row r="46" spans="1:31" s="120" customFormat="1" ht="17.25" customHeight="1" x14ac:dyDescent="0.2">
      <c r="B46" s="490"/>
      <c r="C46" s="491"/>
      <c r="D46" s="491"/>
      <c r="E46" s="491"/>
      <c r="F46" s="492"/>
      <c r="G46" s="129"/>
      <c r="H46" s="128"/>
      <c r="I46" s="128"/>
      <c r="J46" s="128"/>
      <c r="K46" s="128"/>
      <c r="L46" s="128"/>
      <c r="M46" s="128"/>
      <c r="N46" s="128"/>
      <c r="O46" s="128"/>
      <c r="P46" s="128"/>
      <c r="Q46" s="128"/>
      <c r="R46" s="128"/>
      <c r="S46" s="128"/>
      <c r="T46" s="130"/>
      <c r="U46" s="130"/>
      <c r="V46" s="128"/>
      <c r="W46" s="128"/>
      <c r="X46" s="128"/>
      <c r="Y46" s="128"/>
      <c r="Z46" s="129"/>
      <c r="AA46" s="128"/>
      <c r="AB46" s="128"/>
      <c r="AC46" s="127"/>
      <c r="AD46" s="126"/>
    </row>
    <row r="47" spans="1:31" s="120" customFormat="1" ht="17.25" customHeight="1" x14ac:dyDescent="0.2">
      <c r="B47" s="484" t="s">
        <v>136</v>
      </c>
      <c r="C47" s="485"/>
      <c r="D47" s="485"/>
      <c r="E47" s="485"/>
      <c r="F47" s="486"/>
      <c r="G47" s="149"/>
      <c r="H47" s="148"/>
      <c r="I47" s="148"/>
      <c r="J47" s="148"/>
      <c r="K47" s="148"/>
      <c r="L47" s="148"/>
      <c r="M47" s="148"/>
      <c r="N47" s="148"/>
      <c r="O47" s="148"/>
      <c r="P47" s="148"/>
      <c r="Q47" s="148"/>
      <c r="R47" s="148"/>
      <c r="S47" s="148"/>
      <c r="T47" s="148"/>
      <c r="U47" s="148"/>
      <c r="V47" s="148"/>
      <c r="W47" s="148"/>
      <c r="X47" s="148"/>
      <c r="Y47" s="148"/>
      <c r="Z47" s="149"/>
      <c r="AA47" s="148"/>
      <c r="AB47" s="148"/>
      <c r="AC47" s="147"/>
      <c r="AD47" s="146"/>
    </row>
    <row r="48" spans="1:31" s="120" customFormat="1" ht="17.25" customHeight="1" x14ac:dyDescent="0.2">
      <c r="B48" s="487"/>
      <c r="C48" s="488"/>
      <c r="D48" s="488"/>
      <c r="E48" s="488"/>
      <c r="F48" s="489"/>
      <c r="G48" s="140"/>
      <c r="H48" s="120" t="s">
        <v>606</v>
      </c>
      <c r="Z48" s="140"/>
      <c r="AA48" s="145" t="s">
        <v>104</v>
      </c>
      <c r="AB48" s="145" t="s">
        <v>99</v>
      </c>
      <c r="AC48" s="145" t="s">
        <v>103</v>
      </c>
      <c r="AD48" s="144"/>
    </row>
    <row r="49" spans="2:30" s="120" customFormat="1" ht="17.25" customHeight="1" x14ac:dyDescent="0.2">
      <c r="B49" s="487"/>
      <c r="C49" s="488"/>
      <c r="D49" s="488"/>
      <c r="E49" s="488"/>
      <c r="F49" s="489"/>
      <c r="G49" s="140"/>
      <c r="I49" s="143" t="s">
        <v>102</v>
      </c>
      <c r="J49" s="493" t="s">
        <v>607</v>
      </c>
      <c r="K49" s="494"/>
      <c r="L49" s="494"/>
      <c r="M49" s="494"/>
      <c r="N49" s="494"/>
      <c r="O49" s="494"/>
      <c r="P49" s="494"/>
      <c r="Q49" s="494"/>
      <c r="R49" s="494"/>
      <c r="S49" s="494"/>
      <c r="T49" s="494"/>
      <c r="U49" s="495"/>
      <c r="V49" s="496"/>
      <c r="W49" s="142" t="s">
        <v>100</v>
      </c>
      <c r="Z49" s="140"/>
      <c r="AA49" s="181"/>
      <c r="AB49" s="134"/>
      <c r="AC49" s="181"/>
      <c r="AD49" s="133"/>
    </row>
    <row r="50" spans="2:30" s="120" customFormat="1" ht="17.25" customHeight="1" x14ac:dyDescent="0.2">
      <c r="B50" s="487"/>
      <c r="C50" s="488"/>
      <c r="D50" s="488"/>
      <c r="E50" s="488"/>
      <c r="F50" s="489"/>
      <c r="G50" s="140"/>
      <c r="I50" s="139" t="s">
        <v>101</v>
      </c>
      <c r="J50" s="498" t="s">
        <v>107</v>
      </c>
      <c r="K50" s="499"/>
      <c r="L50" s="499"/>
      <c r="M50" s="499"/>
      <c r="N50" s="499"/>
      <c r="O50" s="499"/>
      <c r="P50" s="499"/>
      <c r="Q50" s="499"/>
      <c r="R50" s="499"/>
      <c r="S50" s="499"/>
      <c r="T50" s="499"/>
      <c r="U50" s="495"/>
      <c r="V50" s="496"/>
      <c r="W50" s="136" t="s">
        <v>100</v>
      </c>
      <c r="Y50" s="124"/>
      <c r="Z50" s="135"/>
      <c r="AA50" s="134" t="s">
        <v>42</v>
      </c>
      <c r="AB50" s="134" t="s">
        <v>99</v>
      </c>
      <c r="AC50" s="134" t="s">
        <v>42</v>
      </c>
      <c r="AD50" s="133"/>
    </row>
    <row r="51" spans="2:30" s="120" customFormat="1" ht="17.25" customHeight="1" x14ac:dyDescent="0.2">
      <c r="B51" s="490"/>
      <c r="C51" s="491"/>
      <c r="D51" s="491"/>
      <c r="E51" s="491"/>
      <c r="F51" s="492"/>
      <c r="G51" s="129"/>
      <c r="H51" s="128"/>
      <c r="I51" s="128"/>
      <c r="J51" s="128"/>
      <c r="K51" s="128"/>
      <c r="L51" s="128"/>
      <c r="M51" s="128"/>
      <c r="N51" s="128"/>
      <c r="O51" s="128"/>
      <c r="P51" s="128"/>
      <c r="Q51" s="128"/>
      <c r="R51" s="128"/>
      <c r="S51" s="128"/>
      <c r="T51" s="130"/>
      <c r="U51" s="130"/>
      <c r="V51" s="128"/>
      <c r="W51" s="128"/>
      <c r="X51" s="128"/>
      <c r="Y51" s="128"/>
      <c r="Z51" s="129"/>
      <c r="AA51" s="128"/>
      <c r="AB51" s="128"/>
      <c r="AC51" s="127"/>
      <c r="AD51" s="126"/>
    </row>
    <row r="52" spans="2:30" s="120" customFormat="1" ht="17.25" customHeight="1" x14ac:dyDescent="0.2">
      <c r="B52" s="484" t="s">
        <v>106</v>
      </c>
      <c r="C52" s="485"/>
      <c r="D52" s="485"/>
      <c r="E52" s="485"/>
      <c r="F52" s="486"/>
      <c r="G52" s="149"/>
      <c r="H52" s="148"/>
      <c r="I52" s="148"/>
      <c r="J52" s="148"/>
      <c r="K52" s="148"/>
      <c r="L52" s="148"/>
      <c r="M52" s="148"/>
      <c r="N52" s="148"/>
      <c r="O52" s="148"/>
      <c r="P52" s="148"/>
      <c r="Q52" s="148"/>
      <c r="R52" s="148"/>
      <c r="S52" s="148"/>
      <c r="T52" s="148"/>
      <c r="U52" s="148"/>
      <c r="V52" s="148"/>
      <c r="W52" s="148"/>
      <c r="X52" s="148"/>
      <c r="Y52" s="148"/>
      <c r="Z52" s="149"/>
      <c r="AA52" s="148"/>
      <c r="AB52" s="148"/>
      <c r="AC52" s="147"/>
      <c r="AD52" s="146"/>
    </row>
    <row r="53" spans="2:30" s="120" customFormat="1" ht="17.25" customHeight="1" x14ac:dyDescent="0.2">
      <c r="B53" s="487"/>
      <c r="C53" s="488"/>
      <c r="D53" s="488"/>
      <c r="E53" s="488"/>
      <c r="F53" s="489"/>
      <c r="G53" s="140"/>
      <c r="H53" s="120" t="s">
        <v>105</v>
      </c>
      <c r="Z53" s="140"/>
      <c r="AA53" s="145" t="s">
        <v>104</v>
      </c>
      <c r="AB53" s="145" t="s">
        <v>99</v>
      </c>
      <c r="AC53" s="145" t="s">
        <v>103</v>
      </c>
      <c r="AD53" s="144"/>
    </row>
    <row r="54" spans="2:30" s="120" customFormat="1" ht="25.5" customHeight="1" x14ac:dyDescent="0.2">
      <c r="B54" s="487"/>
      <c r="C54" s="488"/>
      <c r="D54" s="488"/>
      <c r="E54" s="488"/>
      <c r="F54" s="489"/>
      <c r="G54" s="140"/>
      <c r="I54" s="143" t="s">
        <v>102</v>
      </c>
      <c r="J54" s="493" t="s">
        <v>608</v>
      </c>
      <c r="K54" s="494"/>
      <c r="L54" s="494"/>
      <c r="M54" s="494"/>
      <c r="N54" s="494"/>
      <c r="O54" s="494"/>
      <c r="P54" s="494"/>
      <c r="Q54" s="494"/>
      <c r="R54" s="494"/>
      <c r="S54" s="494"/>
      <c r="T54" s="494"/>
      <c r="U54" s="495"/>
      <c r="V54" s="496"/>
      <c r="W54" s="142" t="s">
        <v>100</v>
      </c>
      <c r="Z54" s="140"/>
      <c r="AA54" s="181"/>
      <c r="AB54" s="134"/>
      <c r="AC54" s="181"/>
      <c r="AD54" s="133"/>
    </row>
    <row r="55" spans="2:30" s="120" customFormat="1" ht="26.25" customHeight="1" x14ac:dyDescent="0.2">
      <c r="B55" s="487"/>
      <c r="C55" s="488"/>
      <c r="D55" s="488"/>
      <c r="E55" s="488"/>
      <c r="F55" s="489"/>
      <c r="G55" s="140"/>
      <c r="I55" s="139" t="s">
        <v>101</v>
      </c>
      <c r="J55" s="498" t="s">
        <v>609</v>
      </c>
      <c r="K55" s="499"/>
      <c r="L55" s="499"/>
      <c r="M55" s="499"/>
      <c r="N55" s="499"/>
      <c r="O55" s="499"/>
      <c r="P55" s="499"/>
      <c r="Q55" s="499"/>
      <c r="R55" s="499"/>
      <c r="S55" s="499"/>
      <c r="T55" s="499"/>
      <c r="U55" s="495"/>
      <c r="V55" s="496"/>
      <c r="W55" s="136" t="s">
        <v>100</v>
      </c>
      <c r="Y55" s="124"/>
      <c r="Z55" s="135"/>
      <c r="AA55" s="134" t="s">
        <v>42</v>
      </c>
      <c r="AB55" s="134" t="s">
        <v>99</v>
      </c>
      <c r="AC55" s="134" t="s">
        <v>42</v>
      </c>
      <c r="AD55" s="133"/>
    </row>
    <row r="56" spans="2:30" s="120" customFormat="1" ht="17.25" customHeight="1" x14ac:dyDescent="0.2">
      <c r="B56" s="490"/>
      <c r="C56" s="491"/>
      <c r="D56" s="491"/>
      <c r="E56" s="491"/>
      <c r="F56" s="492"/>
      <c r="G56" s="129"/>
      <c r="H56" s="128"/>
      <c r="I56" s="128"/>
      <c r="J56" s="128"/>
      <c r="K56" s="128"/>
      <c r="L56" s="128"/>
      <c r="M56" s="128"/>
      <c r="N56" s="128"/>
      <c r="O56" s="128"/>
      <c r="P56" s="128"/>
      <c r="Q56" s="128"/>
      <c r="R56" s="128"/>
      <c r="S56" s="128"/>
      <c r="T56" s="130"/>
      <c r="U56" s="130"/>
      <c r="V56" s="128"/>
      <c r="W56" s="128"/>
      <c r="X56" s="128"/>
      <c r="Y56" s="128"/>
      <c r="Z56" s="129"/>
      <c r="AA56" s="128"/>
      <c r="AB56" s="128"/>
      <c r="AC56" s="127"/>
      <c r="AD56" s="126"/>
    </row>
    <row r="57" spans="2:30" s="120" customFormat="1" ht="17.25" customHeight="1" x14ac:dyDescent="0.2">
      <c r="B57" s="125"/>
      <c r="C57" s="125"/>
      <c r="D57" s="125"/>
      <c r="E57" s="125"/>
      <c r="F57" s="125"/>
      <c r="T57" s="124"/>
      <c r="U57" s="124"/>
    </row>
    <row r="58" spans="2:30" s="120" customFormat="1" ht="17.25" customHeight="1" x14ac:dyDescent="0.2">
      <c r="B58" s="482" t="s">
        <v>133</v>
      </c>
      <c r="C58" s="483"/>
      <c r="D58" s="123" t="s">
        <v>132</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row>
    <row r="59" spans="2:30" s="120" customFormat="1" ht="17.25" customHeight="1" x14ac:dyDescent="0.2">
      <c r="B59" s="602"/>
      <c r="C59" s="603"/>
      <c r="D59" s="604"/>
      <c r="E59" s="604"/>
      <c r="F59" s="604"/>
      <c r="G59" s="604"/>
      <c r="H59" s="604"/>
      <c r="I59" s="604"/>
      <c r="J59" s="604"/>
      <c r="K59" s="604"/>
      <c r="L59" s="604"/>
      <c r="M59" s="604"/>
      <c r="N59" s="604"/>
      <c r="O59" s="604"/>
      <c r="P59" s="604"/>
      <c r="Q59" s="604"/>
      <c r="R59" s="604"/>
      <c r="S59" s="604"/>
      <c r="T59" s="604"/>
      <c r="U59" s="604"/>
      <c r="V59" s="604"/>
      <c r="W59" s="604"/>
      <c r="X59" s="604"/>
      <c r="Y59" s="604"/>
      <c r="Z59" s="604"/>
      <c r="AA59" s="604"/>
      <c r="AB59" s="604"/>
      <c r="AC59" s="604"/>
      <c r="AD59" s="604"/>
    </row>
    <row r="60" spans="2:30" s="120" customFormat="1" ht="17.25" customHeight="1" x14ac:dyDescent="0.2">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row>
    <row r="61" spans="2:30" s="120" customFormat="1" ht="17.25" customHeight="1" x14ac:dyDescent="0.2">
      <c r="B61" s="119"/>
      <c r="C61" s="119"/>
      <c r="D61" s="119"/>
      <c r="E61" s="119"/>
      <c r="F61" s="119"/>
      <c r="G61" s="119"/>
      <c r="H61" s="119"/>
      <c r="I61" s="119"/>
      <c r="J61" s="119"/>
      <c r="K61" s="119"/>
      <c r="L61" s="119"/>
      <c r="M61" s="119"/>
      <c r="N61" s="119"/>
      <c r="O61" s="119"/>
      <c r="P61" s="119"/>
      <c r="Q61" s="119"/>
      <c r="R61" s="119"/>
      <c r="S61" s="119"/>
      <c r="T61" s="119"/>
      <c r="U61" s="119"/>
      <c r="V61" s="119"/>
      <c r="W61" s="119"/>
      <c r="X61" s="119"/>
      <c r="Y61" s="119"/>
      <c r="Z61" s="119"/>
      <c r="AA61" s="119"/>
      <c r="AB61" s="119"/>
      <c r="AC61" s="119"/>
      <c r="AD61" s="119"/>
    </row>
    <row r="62" spans="2:30" s="119" customFormat="1" ht="17.25" customHeight="1" x14ac:dyDescent="0.2"/>
    <row r="63" spans="2:30" ht="17.25" customHeight="1" x14ac:dyDescent="0.2">
      <c r="B63" s="119"/>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row>
    <row r="64" spans="2:30" ht="17.25" customHeight="1" x14ac:dyDescent="0.2">
      <c r="B64" s="119"/>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row>
    <row r="65" spans="2:30" s="119" customFormat="1" ht="17.25" customHeight="1" x14ac:dyDescent="0.2">
      <c r="B65" s="116"/>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c r="AC65" s="115"/>
      <c r="AD65" s="115"/>
    </row>
    <row r="66" spans="2:30" s="119" customFormat="1" ht="17.25" customHeight="1" x14ac:dyDescent="0.2">
      <c r="B66" s="116"/>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row>
    <row r="67" spans="2:30" s="119" customFormat="1" ht="17.25" customHeight="1" x14ac:dyDescent="0.2">
      <c r="B67" s="116"/>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row>
    <row r="68" spans="2:30" s="119" customFormat="1" ht="17.25" customHeight="1" x14ac:dyDescent="0.2">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row>
    <row r="69" spans="2:30" s="119" customFormat="1" ht="17.25" customHeight="1" x14ac:dyDescent="0.2">
      <c r="B69" s="116"/>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c r="AC69" s="115"/>
      <c r="AD69" s="115"/>
    </row>
    <row r="70" spans="2:30" s="119" customFormat="1" ht="17.25" customHeight="1" x14ac:dyDescent="0.2">
      <c r="B70" s="116"/>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row>
    <row r="122" spans="3:7" ht="17.25" customHeight="1" x14ac:dyDescent="0.2">
      <c r="C122" s="118"/>
      <c r="D122" s="118"/>
      <c r="E122" s="118"/>
      <c r="F122" s="118"/>
      <c r="G122" s="118"/>
    </row>
    <row r="123" spans="3:7" ht="17.25" customHeight="1" x14ac:dyDescent="0.2">
      <c r="C123" s="117"/>
    </row>
  </sheetData>
  <mergeCells count="39">
    <mergeCell ref="B59:C59"/>
    <mergeCell ref="D59:AD59"/>
    <mergeCell ref="B52:F56"/>
    <mergeCell ref="J54:T54"/>
    <mergeCell ref="U54:V54"/>
    <mergeCell ref="J55:T55"/>
    <mergeCell ref="U55:V55"/>
    <mergeCell ref="B58:C58"/>
    <mergeCell ref="B42:F46"/>
    <mergeCell ref="J44:T44"/>
    <mergeCell ref="U44:V44"/>
    <mergeCell ref="U45:V45"/>
    <mergeCell ref="B47:F51"/>
    <mergeCell ref="J49:T49"/>
    <mergeCell ref="U49:V49"/>
    <mergeCell ref="J50:T50"/>
    <mergeCell ref="U50:V50"/>
    <mergeCell ref="B28:F29"/>
    <mergeCell ref="G29:AD29"/>
    <mergeCell ref="B34:F38"/>
    <mergeCell ref="J36:T36"/>
    <mergeCell ref="U36:V36"/>
    <mergeCell ref="U37:V37"/>
    <mergeCell ref="B9:F9"/>
    <mergeCell ref="B10:F12"/>
    <mergeCell ref="B13:F14"/>
    <mergeCell ref="B19:F26"/>
    <mergeCell ref="J21:T21"/>
    <mergeCell ref="U21:V21"/>
    <mergeCell ref="U22:V22"/>
    <mergeCell ref="J25:T25"/>
    <mergeCell ref="U25:V25"/>
    <mergeCell ref="V3:W3"/>
    <mergeCell ref="Y3:Z3"/>
    <mergeCell ref="AB3:AC3"/>
    <mergeCell ref="B5:AD5"/>
    <mergeCell ref="B6:AD6"/>
    <mergeCell ref="B8:F8"/>
    <mergeCell ref="G8:AD8"/>
  </mergeCells>
  <phoneticPr fontId="31"/>
  <printOptions horizontalCentered="1"/>
  <pageMargins left="0.70866141732283472" right="0.39370078740157483" top="0.51181102362204722" bottom="0.35433070866141736"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4956B2D-1BCD-417D-A7C6-77F3E6C9D8C1}">
          <x14:formula1>
            <xm:f>"□,■"</xm:f>
          </x14:formula1>
          <xm:sqref>G9:G14 JC9:JC14 SY9:SY14 ACU9:ACU14 AMQ9:AMQ14 AWM9:AWM14 BGI9:BGI14 BQE9:BQE14 CAA9:CAA14 CJW9:CJW14 CTS9:CTS14 DDO9:DDO14 DNK9:DNK14 DXG9:DXG14 EHC9:EHC14 EQY9:EQY14 FAU9:FAU14 FKQ9:FKQ14 FUM9:FUM14 GEI9:GEI14 GOE9:GOE14 GYA9:GYA14 HHW9:HHW14 HRS9:HRS14 IBO9:IBO14 ILK9:ILK14 IVG9:IVG14 JFC9:JFC14 JOY9:JOY14 JYU9:JYU14 KIQ9:KIQ14 KSM9:KSM14 LCI9:LCI14 LME9:LME14 LWA9:LWA14 MFW9:MFW14 MPS9:MPS14 MZO9:MZO14 NJK9:NJK14 NTG9:NTG14 ODC9:ODC14 OMY9:OMY14 OWU9:OWU14 PGQ9:PGQ14 PQM9:PQM14 QAI9:QAI14 QKE9:QKE14 QUA9:QUA14 RDW9:RDW14 RNS9:RNS14 RXO9:RXO14 SHK9:SHK14 SRG9:SRG14 TBC9:TBC14 TKY9:TKY14 TUU9:TUU14 UEQ9:UEQ14 UOM9:UOM14 UYI9:UYI14 VIE9:VIE14 VSA9:VSA14 WBW9:WBW14 WLS9:WLS14 WVO9:WVO14 G65545:G65550 JC65545:JC65550 SY65545:SY65550 ACU65545:ACU65550 AMQ65545:AMQ65550 AWM65545:AWM65550 BGI65545:BGI65550 BQE65545:BQE65550 CAA65545:CAA65550 CJW65545:CJW65550 CTS65545:CTS65550 DDO65545:DDO65550 DNK65545:DNK65550 DXG65545:DXG65550 EHC65545:EHC65550 EQY65545:EQY65550 FAU65545:FAU65550 FKQ65545:FKQ65550 FUM65545:FUM65550 GEI65545:GEI65550 GOE65545:GOE65550 GYA65545:GYA65550 HHW65545:HHW65550 HRS65545:HRS65550 IBO65545:IBO65550 ILK65545:ILK65550 IVG65545:IVG65550 JFC65545:JFC65550 JOY65545:JOY65550 JYU65545:JYU65550 KIQ65545:KIQ65550 KSM65545:KSM65550 LCI65545:LCI65550 LME65545:LME65550 LWA65545:LWA65550 MFW65545:MFW65550 MPS65545:MPS65550 MZO65545:MZO65550 NJK65545:NJK65550 NTG65545:NTG65550 ODC65545:ODC65550 OMY65545:OMY65550 OWU65545:OWU65550 PGQ65545:PGQ65550 PQM65545:PQM65550 QAI65545:QAI65550 QKE65545:QKE65550 QUA65545:QUA65550 RDW65545:RDW65550 RNS65545:RNS65550 RXO65545:RXO65550 SHK65545:SHK65550 SRG65545:SRG65550 TBC65545:TBC65550 TKY65545:TKY65550 TUU65545:TUU65550 UEQ65545:UEQ65550 UOM65545:UOM65550 UYI65545:UYI65550 VIE65545:VIE65550 VSA65545:VSA65550 WBW65545:WBW65550 WLS65545:WLS65550 WVO65545:WVO65550 G131081:G131086 JC131081:JC131086 SY131081:SY131086 ACU131081:ACU131086 AMQ131081:AMQ131086 AWM131081:AWM131086 BGI131081:BGI131086 BQE131081:BQE131086 CAA131081:CAA131086 CJW131081:CJW131086 CTS131081:CTS131086 DDO131081:DDO131086 DNK131081:DNK131086 DXG131081:DXG131086 EHC131081:EHC131086 EQY131081:EQY131086 FAU131081:FAU131086 FKQ131081:FKQ131086 FUM131081:FUM131086 GEI131081:GEI131086 GOE131081:GOE131086 GYA131081:GYA131086 HHW131081:HHW131086 HRS131081:HRS131086 IBO131081:IBO131086 ILK131081:ILK131086 IVG131081:IVG131086 JFC131081:JFC131086 JOY131081:JOY131086 JYU131081:JYU131086 KIQ131081:KIQ131086 KSM131081:KSM131086 LCI131081:LCI131086 LME131081:LME131086 LWA131081:LWA131086 MFW131081:MFW131086 MPS131081:MPS131086 MZO131081:MZO131086 NJK131081:NJK131086 NTG131081:NTG131086 ODC131081:ODC131086 OMY131081:OMY131086 OWU131081:OWU131086 PGQ131081:PGQ131086 PQM131081:PQM131086 QAI131081:QAI131086 QKE131081:QKE131086 QUA131081:QUA131086 RDW131081:RDW131086 RNS131081:RNS131086 RXO131081:RXO131086 SHK131081:SHK131086 SRG131081:SRG131086 TBC131081:TBC131086 TKY131081:TKY131086 TUU131081:TUU131086 UEQ131081:UEQ131086 UOM131081:UOM131086 UYI131081:UYI131086 VIE131081:VIE131086 VSA131081:VSA131086 WBW131081:WBW131086 WLS131081:WLS131086 WVO131081:WVO131086 G196617:G196622 JC196617:JC196622 SY196617:SY196622 ACU196617:ACU196622 AMQ196617:AMQ196622 AWM196617:AWM196622 BGI196617:BGI196622 BQE196617:BQE196622 CAA196617:CAA196622 CJW196617:CJW196622 CTS196617:CTS196622 DDO196617:DDO196622 DNK196617:DNK196622 DXG196617:DXG196622 EHC196617:EHC196622 EQY196617:EQY196622 FAU196617:FAU196622 FKQ196617:FKQ196622 FUM196617:FUM196622 GEI196617:GEI196622 GOE196617:GOE196622 GYA196617:GYA196622 HHW196617:HHW196622 HRS196617:HRS196622 IBO196617:IBO196622 ILK196617:ILK196622 IVG196617:IVG196622 JFC196617:JFC196622 JOY196617:JOY196622 JYU196617:JYU196622 KIQ196617:KIQ196622 KSM196617:KSM196622 LCI196617:LCI196622 LME196617:LME196622 LWA196617:LWA196622 MFW196617:MFW196622 MPS196617:MPS196622 MZO196617:MZO196622 NJK196617:NJK196622 NTG196617:NTG196622 ODC196617:ODC196622 OMY196617:OMY196622 OWU196617:OWU196622 PGQ196617:PGQ196622 PQM196617:PQM196622 QAI196617:QAI196622 QKE196617:QKE196622 QUA196617:QUA196622 RDW196617:RDW196622 RNS196617:RNS196622 RXO196617:RXO196622 SHK196617:SHK196622 SRG196617:SRG196622 TBC196617:TBC196622 TKY196617:TKY196622 TUU196617:TUU196622 UEQ196617:UEQ196622 UOM196617:UOM196622 UYI196617:UYI196622 VIE196617:VIE196622 VSA196617:VSA196622 WBW196617:WBW196622 WLS196617:WLS196622 WVO196617:WVO196622 G262153:G262158 JC262153:JC262158 SY262153:SY262158 ACU262153:ACU262158 AMQ262153:AMQ262158 AWM262153:AWM262158 BGI262153:BGI262158 BQE262153:BQE262158 CAA262153:CAA262158 CJW262153:CJW262158 CTS262153:CTS262158 DDO262153:DDO262158 DNK262153:DNK262158 DXG262153:DXG262158 EHC262153:EHC262158 EQY262153:EQY262158 FAU262153:FAU262158 FKQ262153:FKQ262158 FUM262153:FUM262158 GEI262153:GEI262158 GOE262153:GOE262158 GYA262153:GYA262158 HHW262153:HHW262158 HRS262153:HRS262158 IBO262153:IBO262158 ILK262153:ILK262158 IVG262153:IVG262158 JFC262153:JFC262158 JOY262153:JOY262158 JYU262153:JYU262158 KIQ262153:KIQ262158 KSM262153:KSM262158 LCI262153:LCI262158 LME262153:LME262158 LWA262153:LWA262158 MFW262153:MFW262158 MPS262153:MPS262158 MZO262153:MZO262158 NJK262153:NJK262158 NTG262153:NTG262158 ODC262153:ODC262158 OMY262153:OMY262158 OWU262153:OWU262158 PGQ262153:PGQ262158 PQM262153:PQM262158 QAI262153:QAI262158 QKE262153:QKE262158 QUA262153:QUA262158 RDW262153:RDW262158 RNS262153:RNS262158 RXO262153:RXO262158 SHK262153:SHK262158 SRG262153:SRG262158 TBC262153:TBC262158 TKY262153:TKY262158 TUU262153:TUU262158 UEQ262153:UEQ262158 UOM262153:UOM262158 UYI262153:UYI262158 VIE262153:VIE262158 VSA262153:VSA262158 WBW262153:WBW262158 WLS262153:WLS262158 WVO262153:WVO262158 G327689:G327694 JC327689:JC327694 SY327689:SY327694 ACU327689:ACU327694 AMQ327689:AMQ327694 AWM327689:AWM327694 BGI327689:BGI327694 BQE327689:BQE327694 CAA327689:CAA327694 CJW327689:CJW327694 CTS327689:CTS327694 DDO327689:DDO327694 DNK327689:DNK327694 DXG327689:DXG327694 EHC327689:EHC327694 EQY327689:EQY327694 FAU327689:FAU327694 FKQ327689:FKQ327694 FUM327689:FUM327694 GEI327689:GEI327694 GOE327689:GOE327694 GYA327689:GYA327694 HHW327689:HHW327694 HRS327689:HRS327694 IBO327689:IBO327694 ILK327689:ILK327694 IVG327689:IVG327694 JFC327689:JFC327694 JOY327689:JOY327694 JYU327689:JYU327694 KIQ327689:KIQ327694 KSM327689:KSM327694 LCI327689:LCI327694 LME327689:LME327694 LWA327689:LWA327694 MFW327689:MFW327694 MPS327689:MPS327694 MZO327689:MZO327694 NJK327689:NJK327694 NTG327689:NTG327694 ODC327689:ODC327694 OMY327689:OMY327694 OWU327689:OWU327694 PGQ327689:PGQ327694 PQM327689:PQM327694 QAI327689:QAI327694 QKE327689:QKE327694 QUA327689:QUA327694 RDW327689:RDW327694 RNS327689:RNS327694 RXO327689:RXO327694 SHK327689:SHK327694 SRG327689:SRG327694 TBC327689:TBC327694 TKY327689:TKY327694 TUU327689:TUU327694 UEQ327689:UEQ327694 UOM327689:UOM327694 UYI327689:UYI327694 VIE327689:VIE327694 VSA327689:VSA327694 WBW327689:WBW327694 WLS327689:WLS327694 WVO327689:WVO327694 G393225:G393230 JC393225:JC393230 SY393225:SY393230 ACU393225:ACU393230 AMQ393225:AMQ393230 AWM393225:AWM393230 BGI393225:BGI393230 BQE393225:BQE393230 CAA393225:CAA393230 CJW393225:CJW393230 CTS393225:CTS393230 DDO393225:DDO393230 DNK393225:DNK393230 DXG393225:DXG393230 EHC393225:EHC393230 EQY393225:EQY393230 FAU393225:FAU393230 FKQ393225:FKQ393230 FUM393225:FUM393230 GEI393225:GEI393230 GOE393225:GOE393230 GYA393225:GYA393230 HHW393225:HHW393230 HRS393225:HRS393230 IBO393225:IBO393230 ILK393225:ILK393230 IVG393225:IVG393230 JFC393225:JFC393230 JOY393225:JOY393230 JYU393225:JYU393230 KIQ393225:KIQ393230 KSM393225:KSM393230 LCI393225:LCI393230 LME393225:LME393230 LWA393225:LWA393230 MFW393225:MFW393230 MPS393225:MPS393230 MZO393225:MZO393230 NJK393225:NJK393230 NTG393225:NTG393230 ODC393225:ODC393230 OMY393225:OMY393230 OWU393225:OWU393230 PGQ393225:PGQ393230 PQM393225:PQM393230 QAI393225:QAI393230 QKE393225:QKE393230 QUA393225:QUA393230 RDW393225:RDW393230 RNS393225:RNS393230 RXO393225:RXO393230 SHK393225:SHK393230 SRG393225:SRG393230 TBC393225:TBC393230 TKY393225:TKY393230 TUU393225:TUU393230 UEQ393225:UEQ393230 UOM393225:UOM393230 UYI393225:UYI393230 VIE393225:VIE393230 VSA393225:VSA393230 WBW393225:WBW393230 WLS393225:WLS393230 WVO393225:WVO393230 G458761:G458766 JC458761:JC458766 SY458761:SY458766 ACU458761:ACU458766 AMQ458761:AMQ458766 AWM458761:AWM458766 BGI458761:BGI458766 BQE458761:BQE458766 CAA458761:CAA458766 CJW458761:CJW458766 CTS458761:CTS458766 DDO458761:DDO458766 DNK458761:DNK458766 DXG458761:DXG458766 EHC458761:EHC458766 EQY458761:EQY458766 FAU458761:FAU458766 FKQ458761:FKQ458766 FUM458761:FUM458766 GEI458761:GEI458766 GOE458761:GOE458766 GYA458761:GYA458766 HHW458761:HHW458766 HRS458761:HRS458766 IBO458761:IBO458766 ILK458761:ILK458766 IVG458761:IVG458766 JFC458761:JFC458766 JOY458761:JOY458766 JYU458761:JYU458766 KIQ458761:KIQ458766 KSM458761:KSM458766 LCI458761:LCI458766 LME458761:LME458766 LWA458761:LWA458766 MFW458761:MFW458766 MPS458761:MPS458766 MZO458761:MZO458766 NJK458761:NJK458766 NTG458761:NTG458766 ODC458761:ODC458766 OMY458761:OMY458766 OWU458761:OWU458766 PGQ458761:PGQ458766 PQM458761:PQM458766 QAI458761:QAI458766 QKE458761:QKE458766 QUA458761:QUA458766 RDW458761:RDW458766 RNS458761:RNS458766 RXO458761:RXO458766 SHK458761:SHK458766 SRG458761:SRG458766 TBC458761:TBC458766 TKY458761:TKY458766 TUU458761:TUU458766 UEQ458761:UEQ458766 UOM458761:UOM458766 UYI458761:UYI458766 VIE458761:VIE458766 VSA458761:VSA458766 WBW458761:WBW458766 WLS458761:WLS458766 WVO458761:WVO458766 G524297:G524302 JC524297:JC524302 SY524297:SY524302 ACU524297:ACU524302 AMQ524297:AMQ524302 AWM524297:AWM524302 BGI524297:BGI524302 BQE524297:BQE524302 CAA524297:CAA524302 CJW524297:CJW524302 CTS524297:CTS524302 DDO524297:DDO524302 DNK524297:DNK524302 DXG524297:DXG524302 EHC524297:EHC524302 EQY524297:EQY524302 FAU524297:FAU524302 FKQ524297:FKQ524302 FUM524297:FUM524302 GEI524297:GEI524302 GOE524297:GOE524302 GYA524297:GYA524302 HHW524297:HHW524302 HRS524297:HRS524302 IBO524297:IBO524302 ILK524297:ILK524302 IVG524297:IVG524302 JFC524297:JFC524302 JOY524297:JOY524302 JYU524297:JYU524302 KIQ524297:KIQ524302 KSM524297:KSM524302 LCI524297:LCI524302 LME524297:LME524302 LWA524297:LWA524302 MFW524297:MFW524302 MPS524297:MPS524302 MZO524297:MZO524302 NJK524297:NJK524302 NTG524297:NTG524302 ODC524297:ODC524302 OMY524297:OMY524302 OWU524297:OWU524302 PGQ524297:PGQ524302 PQM524297:PQM524302 QAI524297:QAI524302 QKE524297:QKE524302 QUA524297:QUA524302 RDW524297:RDW524302 RNS524297:RNS524302 RXO524297:RXO524302 SHK524297:SHK524302 SRG524297:SRG524302 TBC524297:TBC524302 TKY524297:TKY524302 TUU524297:TUU524302 UEQ524297:UEQ524302 UOM524297:UOM524302 UYI524297:UYI524302 VIE524297:VIE524302 VSA524297:VSA524302 WBW524297:WBW524302 WLS524297:WLS524302 WVO524297:WVO524302 G589833:G589838 JC589833:JC589838 SY589833:SY589838 ACU589833:ACU589838 AMQ589833:AMQ589838 AWM589833:AWM589838 BGI589833:BGI589838 BQE589833:BQE589838 CAA589833:CAA589838 CJW589833:CJW589838 CTS589833:CTS589838 DDO589833:DDO589838 DNK589833:DNK589838 DXG589833:DXG589838 EHC589833:EHC589838 EQY589833:EQY589838 FAU589833:FAU589838 FKQ589833:FKQ589838 FUM589833:FUM589838 GEI589833:GEI589838 GOE589833:GOE589838 GYA589833:GYA589838 HHW589833:HHW589838 HRS589833:HRS589838 IBO589833:IBO589838 ILK589833:ILK589838 IVG589833:IVG589838 JFC589833:JFC589838 JOY589833:JOY589838 JYU589833:JYU589838 KIQ589833:KIQ589838 KSM589833:KSM589838 LCI589833:LCI589838 LME589833:LME589838 LWA589833:LWA589838 MFW589833:MFW589838 MPS589833:MPS589838 MZO589833:MZO589838 NJK589833:NJK589838 NTG589833:NTG589838 ODC589833:ODC589838 OMY589833:OMY589838 OWU589833:OWU589838 PGQ589833:PGQ589838 PQM589833:PQM589838 QAI589833:QAI589838 QKE589833:QKE589838 QUA589833:QUA589838 RDW589833:RDW589838 RNS589833:RNS589838 RXO589833:RXO589838 SHK589833:SHK589838 SRG589833:SRG589838 TBC589833:TBC589838 TKY589833:TKY589838 TUU589833:TUU589838 UEQ589833:UEQ589838 UOM589833:UOM589838 UYI589833:UYI589838 VIE589833:VIE589838 VSA589833:VSA589838 WBW589833:WBW589838 WLS589833:WLS589838 WVO589833:WVO589838 G655369:G655374 JC655369:JC655374 SY655369:SY655374 ACU655369:ACU655374 AMQ655369:AMQ655374 AWM655369:AWM655374 BGI655369:BGI655374 BQE655369:BQE655374 CAA655369:CAA655374 CJW655369:CJW655374 CTS655369:CTS655374 DDO655369:DDO655374 DNK655369:DNK655374 DXG655369:DXG655374 EHC655369:EHC655374 EQY655369:EQY655374 FAU655369:FAU655374 FKQ655369:FKQ655374 FUM655369:FUM655374 GEI655369:GEI655374 GOE655369:GOE655374 GYA655369:GYA655374 HHW655369:HHW655374 HRS655369:HRS655374 IBO655369:IBO655374 ILK655369:ILK655374 IVG655369:IVG655374 JFC655369:JFC655374 JOY655369:JOY655374 JYU655369:JYU655374 KIQ655369:KIQ655374 KSM655369:KSM655374 LCI655369:LCI655374 LME655369:LME655374 LWA655369:LWA655374 MFW655369:MFW655374 MPS655369:MPS655374 MZO655369:MZO655374 NJK655369:NJK655374 NTG655369:NTG655374 ODC655369:ODC655374 OMY655369:OMY655374 OWU655369:OWU655374 PGQ655369:PGQ655374 PQM655369:PQM655374 QAI655369:QAI655374 QKE655369:QKE655374 QUA655369:QUA655374 RDW655369:RDW655374 RNS655369:RNS655374 RXO655369:RXO655374 SHK655369:SHK655374 SRG655369:SRG655374 TBC655369:TBC655374 TKY655369:TKY655374 TUU655369:TUU655374 UEQ655369:UEQ655374 UOM655369:UOM655374 UYI655369:UYI655374 VIE655369:VIE655374 VSA655369:VSA655374 WBW655369:WBW655374 WLS655369:WLS655374 WVO655369:WVO655374 G720905:G720910 JC720905:JC720910 SY720905:SY720910 ACU720905:ACU720910 AMQ720905:AMQ720910 AWM720905:AWM720910 BGI720905:BGI720910 BQE720905:BQE720910 CAA720905:CAA720910 CJW720905:CJW720910 CTS720905:CTS720910 DDO720905:DDO720910 DNK720905:DNK720910 DXG720905:DXG720910 EHC720905:EHC720910 EQY720905:EQY720910 FAU720905:FAU720910 FKQ720905:FKQ720910 FUM720905:FUM720910 GEI720905:GEI720910 GOE720905:GOE720910 GYA720905:GYA720910 HHW720905:HHW720910 HRS720905:HRS720910 IBO720905:IBO720910 ILK720905:ILK720910 IVG720905:IVG720910 JFC720905:JFC720910 JOY720905:JOY720910 JYU720905:JYU720910 KIQ720905:KIQ720910 KSM720905:KSM720910 LCI720905:LCI720910 LME720905:LME720910 LWA720905:LWA720910 MFW720905:MFW720910 MPS720905:MPS720910 MZO720905:MZO720910 NJK720905:NJK720910 NTG720905:NTG720910 ODC720905:ODC720910 OMY720905:OMY720910 OWU720905:OWU720910 PGQ720905:PGQ720910 PQM720905:PQM720910 QAI720905:QAI720910 QKE720905:QKE720910 QUA720905:QUA720910 RDW720905:RDW720910 RNS720905:RNS720910 RXO720905:RXO720910 SHK720905:SHK720910 SRG720905:SRG720910 TBC720905:TBC720910 TKY720905:TKY720910 TUU720905:TUU720910 UEQ720905:UEQ720910 UOM720905:UOM720910 UYI720905:UYI720910 VIE720905:VIE720910 VSA720905:VSA720910 WBW720905:WBW720910 WLS720905:WLS720910 WVO720905:WVO720910 G786441:G786446 JC786441:JC786446 SY786441:SY786446 ACU786441:ACU786446 AMQ786441:AMQ786446 AWM786441:AWM786446 BGI786441:BGI786446 BQE786441:BQE786446 CAA786441:CAA786446 CJW786441:CJW786446 CTS786441:CTS786446 DDO786441:DDO786446 DNK786441:DNK786446 DXG786441:DXG786446 EHC786441:EHC786446 EQY786441:EQY786446 FAU786441:FAU786446 FKQ786441:FKQ786446 FUM786441:FUM786446 GEI786441:GEI786446 GOE786441:GOE786446 GYA786441:GYA786446 HHW786441:HHW786446 HRS786441:HRS786446 IBO786441:IBO786446 ILK786441:ILK786446 IVG786441:IVG786446 JFC786441:JFC786446 JOY786441:JOY786446 JYU786441:JYU786446 KIQ786441:KIQ786446 KSM786441:KSM786446 LCI786441:LCI786446 LME786441:LME786446 LWA786441:LWA786446 MFW786441:MFW786446 MPS786441:MPS786446 MZO786441:MZO786446 NJK786441:NJK786446 NTG786441:NTG786446 ODC786441:ODC786446 OMY786441:OMY786446 OWU786441:OWU786446 PGQ786441:PGQ786446 PQM786441:PQM786446 QAI786441:QAI786446 QKE786441:QKE786446 QUA786441:QUA786446 RDW786441:RDW786446 RNS786441:RNS786446 RXO786441:RXO786446 SHK786441:SHK786446 SRG786441:SRG786446 TBC786441:TBC786446 TKY786441:TKY786446 TUU786441:TUU786446 UEQ786441:UEQ786446 UOM786441:UOM786446 UYI786441:UYI786446 VIE786441:VIE786446 VSA786441:VSA786446 WBW786441:WBW786446 WLS786441:WLS786446 WVO786441:WVO786446 G851977:G851982 JC851977:JC851982 SY851977:SY851982 ACU851977:ACU851982 AMQ851977:AMQ851982 AWM851977:AWM851982 BGI851977:BGI851982 BQE851977:BQE851982 CAA851977:CAA851982 CJW851977:CJW851982 CTS851977:CTS851982 DDO851977:DDO851982 DNK851977:DNK851982 DXG851977:DXG851982 EHC851977:EHC851982 EQY851977:EQY851982 FAU851977:FAU851982 FKQ851977:FKQ851982 FUM851977:FUM851982 GEI851977:GEI851982 GOE851977:GOE851982 GYA851977:GYA851982 HHW851977:HHW851982 HRS851977:HRS851982 IBO851977:IBO851982 ILK851977:ILK851982 IVG851977:IVG851982 JFC851977:JFC851982 JOY851977:JOY851982 JYU851977:JYU851982 KIQ851977:KIQ851982 KSM851977:KSM851982 LCI851977:LCI851982 LME851977:LME851982 LWA851977:LWA851982 MFW851977:MFW851982 MPS851977:MPS851982 MZO851977:MZO851982 NJK851977:NJK851982 NTG851977:NTG851982 ODC851977:ODC851982 OMY851977:OMY851982 OWU851977:OWU851982 PGQ851977:PGQ851982 PQM851977:PQM851982 QAI851977:QAI851982 QKE851977:QKE851982 QUA851977:QUA851982 RDW851977:RDW851982 RNS851977:RNS851982 RXO851977:RXO851982 SHK851977:SHK851982 SRG851977:SRG851982 TBC851977:TBC851982 TKY851977:TKY851982 TUU851977:TUU851982 UEQ851977:UEQ851982 UOM851977:UOM851982 UYI851977:UYI851982 VIE851977:VIE851982 VSA851977:VSA851982 WBW851977:WBW851982 WLS851977:WLS851982 WVO851977:WVO851982 G917513:G917518 JC917513:JC917518 SY917513:SY917518 ACU917513:ACU917518 AMQ917513:AMQ917518 AWM917513:AWM917518 BGI917513:BGI917518 BQE917513:BQE917518 CAA917513:CAA917518 CJW917513:CJW917518 CTS917513:CTS917518 DDO917513:DDO917518 DNK917513:DNK917518 DXG917513:DXG917518 EHC917513:EHC917518 EQY917513:EQY917518 FAU917513:FAU917518 FKQ917513:FKQ917518 FUM917513:FUM917518 GEI917513:GEI917518 GOE917513:GOE917518 GYA917513:GYA917518 HHW917513:HHW917518 HRS917513:HRS917518 IBO917513:IBO917518 ILK917513:ILK917518 IVG917513:IVG917518 JFC917513:JFC917518 JOY917513:JOY917518 JYU917513:JYU917518 KIQ917513:KIQ917518 KSM917513:KSM917518 LCI917513:LCI917518 LME917513:LME917518 LWA917513:LWA917518 MFW917513:MFW917518 MPS917513:MPS917518 MZO917513:MZO917518 NJK917513:NJK917518 NTG917513:NTG917518 ODC917513:ODC917518 OMY917513:OMY917518 OWU917513:OWU917518 PGQ917513:PGQ917518 PQM917513:PQM917518 QAI917513:QAI917518 QKE917513:QKE917518 QUA917513:QUA917518 RDW917513:RDW917518 RNS917513:RNS917518 RXO917513:RXO917518 SHK917513:SHK917518 SRG917513:SRG917518 TBC917513:TBC917518 TKY917513:TKY917518 TUU917513:TUU917518 UEQ917513:UEQ917518 UOM917513:UOM917518 UYI917513:UYI917518 VIE917513:VIE917518 VSA917513:VSA917518 WBW917513:WBW917518 WLS917513:WLS917518 WVO917513:WVO917518 G983049:G983054 JC983049:JC983054 SY983049:SY983054 ACU983049:ACU983054 AMQ983049:AMQ983054 AWM983049:AWM983054 BGI983049:BGI983054 BQE983049:BQE983054 CAA983049:CAA983054 CJW983049:CJW983054 CTS983049:CTS983054 DDO983049:DDO983054 DNK983049:DNK983054 DXG983049:DXG983054 EHC983049:EHC983054 EQY983049:EQY983054 FAU983049:FAU983054 FKQ983049:FKQ983054 FUM983049:FUM983054 GEI983049:GEI983054 GOE983049:GOE983054 GYA983049:GYA983054 HHW983049:HHW983054 HRS983049:HRS983054 IBO983049:IBO983054 ILK983049:ILK983054 IVG983049:IVG983054 JFC983049:JFC983054 JOY983049:JOY983054 JYU983049:JYU983054 KIQ983049:KIQ983054 KSM983049:KSM983054 LCI983049:LCI983054 LME983049:LME983054 LWA983049:LWA983054 MFW983049:MFW983054 MPS983049:MPS983054 MZO983049:MZO983054 NJK983049:NJK983054 NTG983049:NTG983054 ODC983049:ODC983054 OMY983049:OMY983054 OWU983049:OWU983054 PGQ983049:PGQ983054 PQM983049:PQM983054 QAI983049:QAI983054 QKE983049:QKE983054 QUA983049:QUA983054 RDW983049:RDW983054 RNS983049:RNS983054 RXO983049:RXO983054 SHK983049:SHK983054 SRG983049:SRG983054 TBC983049:TBC983054 TKY983049:TKY983054 TUU983049:TUU983054 UEQ983049:UEQ983054 UOM983049:UOM983054 UYI983049:UYI983054 VIE983049:VIE983054 VSA983049:VSA983054 WBW983049:WBW983054 WLS983049:WLS983054 WVO983049:WVO983054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S13 JO13 TK13 ADG13 ANC13 AWY13 BGU13 BQQ13 CAM13 CKI13 CUE13 DEA13 DNW13 DXS13 EHO13 ERK13 FBG13 FLC13 FUY13 GEU13 GOQ13 GYM13 HII13 HSE13 ICA13 ILW13 IVS13 JFO13 JPK13 JZG13 KJC13 KSY13 LCU13 LMQ13 LWM13 MGI13 MQE13 NAA13 NJW13 NTS13 ODO13 ONK13 OXG13 PHC13 PQY13 QAU13 QKQ13 QUM13 REI13 ROE13 RYA13 SHW13 SRS13 TBO13 TLK13 TVG13 UFC13 UOY13 UYU13 VIQ13 VSM13 WCI13 WME13 WWA13 S65549 JO65549 TK65549 ADG65549 ANC65549 AWY65549 BGU65549 BQQ65549 CAM65549 CKI65549 CUE65549 DEA65549 DNW65549 DXS65549 EHO65549 ERK65549 FBG65549 FLC65549 FUY65549 GEU65549 GOQ65549 GYM65549 HII65549 HSE65549 ICA65549 ILW65549 IVS65549 JFO65549 JPK65549 JZG65549 KJC65549 KSY65549 LCU65549 LMQ65549 LWM65549 MGI65549 MQE65549 NAA65549 NJW65549 NTS65549 ODO65549 ONK65549 OXG65549 PHC65549 PQY65549 QAU65549 QKQ65549 QUM65549 REI65549 ROE65549 RYA65549 SHW65549 SRS65549 TBO65549 TLK65549 TVG65549 UFC65549 UOY65549 UYU65549 VIQ65549 VSM65549 WCI65549 WME65549 WWA65549 S131085 JO131085 TK131085 ADG131085 ANC131085 AWY131085 BGU131085 BQQ131085 CAM131085 CKI131085 CUE131085 DEA131085 DNW131085 DXS131085 EHO131085 ERK131085 FBG131085 FLC131085 FUY131085 GEU131085 GOQ131085 GYM131085 HII131085 HSE131085 ICA131085 ILW131085 IVS131085 JFO131085 JPK131085 JZG131085 KJC131085 KSY131085 LCU131085 LMQ131085 LWM131085 MGI131085 MQE131085 NAA131085 NJW131085 NTS131085 ODO131085 ONK131085 OXG131085 PHC131085 PQY131085 QAU131085 QKQ131085 QUM131085 REI131085 ROE131085 RYA131085 SHW131085 SRS131085 TBO131085 TLK131085 TVG131085 UFC131085 UOY131085 UYU131085 VIQ131085 VSM131085 WCI131085 WME131085 WWA131085 S196621 JO196621 TK196621 ADG196621 ANC196621 AWY196621 BGU196621 BQQ196621 CAM196621 CKI196621 CUE196621 DEA196621 DNW196621 DXS196621 EHO196621 ERK196621 FBG196621 FLC196621 FUY196621 GEU196621 GOQ196621 GYM196621 HII196621 HSE196621 ICA196621 ILW196621 IVS196621 JFO196621 JPK196621 JZG196621 KJC196621 KSY196621 LCU196621 LMQ196621 LWM196621 MGI196621 MQE196621 NAA196621 NJW196621 NTS196621 ODO196621 ONK196621 OXG196621 PHC196621 PQY196621 QAU196621 QKQ196621 QUM196621 REI196621 ROE196621 RYA196621 SHW196621 SRS196621 TBO196621 TLK196621 TVG196621 UFC196621 UOY196621 UYU196621 VIQ196621 VSM196621 WCI196621 WME196621 WWA196621 S262157 JO262157 TK262157 ADG262157 ANC262157 AWY262157 BGU262157 BQQ262157 CAM262157 CKI262157 CUE262157 DEA262157 DNW262157 DXS262157 EHO262157 ERK262157 FBG262157 FLC262157 FUY262157 GEU262157 GOQ262157 GYM262157 HII262157 HSE262157 ICA262157 ILW262157 IVS262157 JFO262157 JPK262157 JZG262157 KJC262157 KSY262157 LCU262157 LMQ262157 LWM262157 MGI262157 MQE262157 NAA262157 NJW262157 NTS262157 ODO262157 ONK262157 OXG262157 PHC262157 PQY262157 QAU262157 QKQ262157 QUM262157 REI262157 ROE262157 RYA262157 SHW262157 SRS262157 TBO262157 TLK262157 TVG262157 UFC262157 UOY262157 UYU262157 VIQ262157 VSM262157 WCI262157 WME262157 WWA262157 S327693 JO327693 TK327693 ADG327693 ANC327693 AWY327693 BGU327693 BQQ327693 CAM327693 CKI327693 CUE327693 DEA327693 DNW327693 DXS327693 EHO327693 ERK327693 FBG327693 FLC327693 FUY327693 GEU327693 GOQ327693 GYM327693 HII327693 HSE327693 ICA327693 ILW327693 IVS327693 JFO327693 JPK327693 JZG327693 KJC327693 KSY327693 LCU327693 LMQ327693 LWM327693 MGI327693 MQE327693 NAA327693 NJW327693 NTS327693 ODO327693 ONK327693 OXG327693 PHC327693 PQY327693 QAU327693 QKQ327693 QUM327693 REI327693 ROE327693 RYA327693 SHW327693 SRS327693 TBO327693 TLK327693 TVG327693 UFC327693 UOY327693 UYU327693 VIQ327693 VSM327693 WCI327693 WME327693 WWA327693 S393229 JO393229 TK393229 ADG393229 ANC393229 AWY393229 BGU393229 BQQ393229 CAM393229 CKI393229 CUE393229 DEA393229 DNW393229 DXS393229 EHO393229 ERK393229 FBG393229 FLC393229 FUY393229 GEU393229 GOQ393229 GYM393229 HII393229 HSE393229 ICA393229 ILW393229 IVS393229 JFO393229 JPK393229 JZG393229 KJC393229 KSY393229 LCU393229 LMQ393229 LWM393229 MGI393229 MQE393229 NAA393229 NJW393229 NTS393229 ODO393229 ONK393229 OXG393229 PHC393229 PQY393229 QAU393229 QKQ393229 QUM393229 REI393229 ROE393229 RYA393229 SHW393229 SRS393229 TBO393229 TLK393229 TVG393229 UFC393229 UOY393229 UYU393229 VIQ393229 VSM393229 WCI393229 WME393229 WWA393229 S458765 JO458765 TK458765 ADG458765 ANC458765 AWY458765 BGU458765 BQQ458765 CAM458765 CKI458765 CUE458765 DEA458765 DNW458765 DXS458765 EHO458765 ERK458765 FBG458765 FLC458765 FUY458765 GEU458765 GOQ458765 GYM458765 HII458765 HSE458765 ICA458765 ILW458765 IVS458765 JFO458765 JPK458765 JZG458765 KJC458765 KSY458765 LCU458765 LMQ458765 LWM458765 MGI458765 MQE458765 NAA458765 NJW458765 NTS458765 ODO458765 ONK458765 OXG458765 PHC458765 PQY458765 QAU458765 QKQ458765 QUM458765 REI458765 ROE458765 RYA458765 SHW458765 SRS458765 TBO458765 TLK458765 TVG458765 UFC458765 UOY458765 UYU458765 VIQ458765 VSM458765 WCI458765 WME458765 WWA458765 S524301 JO524301 TK524301 ADG524301 ANC524301 AWY524301 BGU524301 BQQ524301 CAM524301 CKI524301 CUE524301 DEA524301 DNW524301 DXS524301 EHO524301 ERK524301 FBG524301 FLC524301 FUY524301 GEU524301 GOQ524301 GYM524301 HII524301 HSE524301 ICA524301 ILW524301 IVS524301 JFO524301 JPK524301 JZG524301 KJC524301 KSY524301 LCU524301 LMQ524301 LWM524301 MGI524301 MQE524301 NAA524301 NJW524301 NTS524301 ODO524301 ONK524301 OXG524301 PHC524301 PQY524301 QAU524301 QKQ524301 QUM524301 REI524301 ROE524301 RYA524301 SHW524301 SRS524301 TBO524301 TLK524301 TVG524301 UFC524301 UOY524301 UYU524301 VIQ524301 VSM524301 WCI524301 WME524301 WWA524301 S589837 JO589837 TK589837 ADG589837 ANC589837 AWY589837 BGU589837 BQQ589837 CAM589837 CKI589837 CUE589837 DEA589837 DNW589837 DXS589837 EHO589837 ERK589837 FBG589837 FLC589837 FUY589837 GEU589837 GOQ589837 GYM589837 HII589837 HSE589837 ICA589837 ILW589837 IVS589837 JFO589837 JPK589837 JZG589837 KJC589837 KSY589837 LCU589837 LMQ589837 LWM589837 MGI589837 MQE589837 NAA589837 NJW589837 NTS589837 ODO589837 ONK589837 OXG589837 PHC589837 PQY589837 QAU589837 QKQ589837 QUM589837 REI589837 ROE589837 RYA589837 SHW589837 SRS589837 TBO589837 TLK589837 TVG589837 UFC589837 UOY589837 UYU589837 VIQ589837 VSM589837 WCI589837 WME589837 WWA589837 S655373 JO655373 TK655373 ADG655373 ANC655373 AWY655373 BGU655373 BQQ655373 CAM655373 CKI655373 CUE655373 DEA655373 DNW655373 DXS655373 EHO655373 ERK655373 FBG655373 FLC655373 FUY655373 GEU655373 GOQ655373 GYM655373 HII655373 HSE655373 ICA655373 ILW655373 IVS655373 JFO655373 JPK655373 JZG655373 KJC655373 KSY655373 LCU655373 LMQ655373 LWM655373 MGI655373 MQE655373 NAA655373 NJW655373 NTS655373 ODO655373 ONK655373 OXG655373 PHC655373 PQY655373 QAU655373 QKQ655373 QUM655373 REI655373 ROE655373 RYA655373 SHW655373 SRS655373 TBO655373 TLK655373 TVG655373 UFC655373 UOY655373 UYU655373 VIQ655373 VSM655373 WCI655373 WME655373 WWA655373 S720909 JO720909 TK720909 ADG720909 ANC720909 AWY720909 BGU720909 BQQ720909 CAM720909 CKI720909 CUE720909 DEA720909 DNW720909 DXS720909 EHO720909 ERK720909 FBG720909 FLC720909 FUY720909 GEU720909 GOQ720909 GYM720909 HII720909 HSE720909 ICA720909 ILW720909 IVS720909 JFO720909 JPK720909 JZG720909 KJC720909 KSY720909 LCU720909 LMQ720909 LWM720909 MGI720909 MQE720909 NAA720909 NJW720909 NTS720909 ODO720909 ONK720909 OXG720909 PHC720909 PQY720909 QAU720909 QKQ720909 QUM720909 REI720909 ROE720909 RYA720909 SHW720909 SRS720909 TBO720909 TLK720909 TVG720909 UFC720909 UOY720909 UYU720909 VIQ720909 VSM720909 WCI720909 WME720909 WWA720909 S786445 JO786445 TK786445 ADG786445 ANC786445 AWY786445 BGU786445 BQQ786445 CAM786445 CKI786445 CUE786445 DEA786445 DNW786445 DXS786445 EHO786445 ERK786445 FBG786445 FLC786445 FUY786445 GEU786445 GOQ786445 GYM786445 HII786445 HSE786445 ICA786445 ILW786445 IVS786445 JFO786445 JPK786445 JZG786445 KJC786445 KSY786445 LCU786445 LMQ786445 LWM786445 MGI786445 MQE786445 NAA786445 NJW786445 NTS786445 ODO786445 ONK786445 OXG786445 PHC786445 PQY786445 QAU786445 QKQ786445 QUM786445 REI786445 ROE786445 RYA786445 SHW786445 SRS786445 TBO786445 TLK786445 TVG786445 UFC786445 UOY786445 UYU786445 VIQ786445 VSM786445 WCI786445 WME786445 WWA786445 S851981 JO851981 TK851981 ADG851981 ANC851981 AWY851981 BGU851981 BQQ851981 CAM851981 CKI851981 CUE851981 DEA851981 DNW851981 DXS851981 EHO851981 ERK851981 FBG851981 FLC851981 FUY851981 GEU851981 GOQ851981 GYM851981 HII851981 HSE851981 ICA851981 ILW851981 IVS851981 JFO851981 JPK851981 JZG851981 KJC851981 KSY851981 LCU851981 LMQ851981 LWM851981 MGI851981 MQE851981 NAA851981 NJW851981 NTS851981 ODO851981 ONK851981 OXG851981 PHC851981 PQY851981 QAU851981 QKQ851981 QUM851981 REI851981 ROE851981 RYA851981 SHW851981 SRS851981 TBO851981 TLK851981 TVG851981 UFC851981 UOY851981 UYU851981 VIQ851981 VSM851981 WCI851981 WME851981 WWA851981 S917517 JO917517 TK917517 ADG917517 ANC917517 AWY917517 BGU917517 BQQ917517 CAM917517 CKI917517 CUE917517 DEA917517 DNW917517 DXS917517 EHO917517 ERK917517 FBG917517 FLC917517 FUY917517 GEU917517 GOQ917517 GYM917517 HII917517 HSE917517 ICA917517 ILW917517 IVS917517 JFO917517 JPK917517 JZG917517 KJC917517 KSY917517 LCU917517 LMQ917517 LWM917517 MGI917517 MQE917517 NAA917517 NJW917517 NTS917517 ODO917517 ONK917517 OXG917517 PHC917517 PQY917517 QAU917517 QKQ917517 QUM917517 REI917517 ROE917517 RYA917517 SHW917517 SRS917517 TBO917517 TLK917517 TVG917517 UFC917517 UOY917517 UYU917517 VIQ917517 VSM917517 WCI917517 WME917517 WWA917517 S983053 JO983053 TK983053 ADG983053 ANC983053 AWY983053 BGU983053 BQQ983053 CAM983053 CKI983053 CUE983053 DEA983053 DNW983053 DXS983053 EHO983053 ERK983053 FBG983053 FLC983053 FUY983053 GEU983053 GOQ983053 GYM983053 HII983053 HSE983053 ICA983053 ILW983053 IVS983053 JFO983053 JPK983053 JZG983053 KJC983053 KSY983053 LCU983053 LMQ983053 LWM983053 MGI983053 MQE983053 NAA983053 NJW983053 NTS983053 ODO983053 ONK983053 OXG983053 PHC983053 PQY983053 QAU983053 QKQ983053 QUM983053 REI983053 ROE983053 RYA983053 SHW983053 SRS983053 TBO983053 TLK983053 TVG983053 UFC983053 UOY983053 UYU983053 VIQ983053 VSM983053 WCI983053 WME983053 WWA983053 AA22 JW22 TS22 ADO22 ANK22 AXG22 BHC22 BQY22 CAU22 CKQ22 CUM22 DEI22 DOE22 DYA22 EHW22 ERS22 FBO22 FLK22 FVG22 GFC22 GOY22 GYU22 HIQ22 HSM22 ICI22 IME22 IWA22 JFW22 JPS22 JZO22 KJK22 KTG22 LDC22 LMY22 LWU22 MGQ22 MQM22 NAI22 NKE22 NUA22 ODW22 ONS22 OXO22 PHK22 PRG22 QBC22 QKY22 QUU22 REQ22 ROM22 RYI22 SIE22 SSA22 TBW22 TLS22 TVO22 UFK22 UPG22 UZC22 VIY22 VSU22 WCQ22 WMM22 WWI22 AA65558 JW65558 TS65558 ADO65558 ANK65558 AXG65558 BHC65558 BQY65558 CAU65558 CKQ65558 CUM65558 DEI65558 DOE65558 DYA65558 EHW65558 ERS65558 FBO65558 FLK65558 FVG65558 GFC65558 GOY65558 GYU65558 HIQ65558 HSM65558 ICI65558 IME65558 IWA65558 JFW65558 JPS65558 JZO65558 KJK65558 KTG65558 LDC65558 LMY65558 LWU65558 MGQ65558 MQM65558 NAI65558 NKE65558 NUA65558 ODW65558 ONS65558 OXO65558 PHK65558 PRG65558 QBC65558 QKY65558 QUU65558 REQ65558 ROM65558 RYI65558 SIE65558 SSA65558 TBW65558 TLS65558 TVO65558 UFK65558 UPG65558 UZC65558 VIY65558 VSU65558 WCQ65558 WMM65558 WWI65558 AA131094 JW131094 TS131094 ADO131094 ANK131094 AXG131094 BHC131094 BQY131094 CAU131094 CKQ131094 CUM131094 DEI131094 DOE131094 DYA131094 EHW131094 ERS131094 FBO131094 FLK131094 FVG131094 GFC131094 GOY131094 GYU131094 HIQ131094 HSM131094 ICI131094 IME131094 IWA131094 JFW131094 JPS131094 JZO131094 KJK131094 KTG131094 LDC131094 LMY131094 LWU131094 MGQ131094 MQM131094 NAI131094 NKE131094 NUA131094 ODW131094 ONS131094 OXO131094 PHK131094 PRG131094 QBC131094 QKY131094 QUU131094 REQ131094 ROM131094 RYI131094 SIE131094 SSA131094 TBW131094 TLS131094 TVO131094 UFK131094 UPG131094 UZC131094 VIY131094 VSU131094 WCQ131094 WMM131094 WWI131094 AA196630 JW196630 TS196630 ADO196630 ANK196630 AXG196630 BHC196630 BQY196630 CAU196630 CKQ196630 CUM196630 DEI196630 DOE196630 DYA196630 EHW196630 ERS196630 FBO196630 FLK196630 FVG196630 GFC196630 GOY196630 GYU196630 HIQ196630 HSM196630 ICI196630 IME196630 IWA196630 JFW196630 JPS196630 JZO196630 KJK196630 KTG196630 LDC196630 LMY196630 LWU196630 MGQ196630 MQM196630 NAI196630 NKE196630 NUA196630 ODW196630 ONS196630 OXO196630 PHK196630 PRG196630 QBC196630 QKY196630 QUU196630 REQ196630 ROM196630 RYI196630 SIE196630 SSA196630 TBW196630 TLS196630 TVO196630 UFK196630 UPG196630 UZC196630 VIY196630 VSU196630 WCQ196630 WMM196630 WWI196630 AA262166 JW262166 TS262166 ADO262166 ANK262166 AXG262166 BHC262166 BQY262166 CAU262166 CKQ262166 CUM262166 DEI262166 DOE262166 DYA262166 EHW262166 ERS262166 FBO262166 FLK262166 FVG262166 GFC262166 GOY262166 GYU262166 HIQ262166 HSM262166 ICI262166 IME262166 IWA262166 JFW262166 JPS262166 JZO262166 KJK262166 KTG262166 LDC262166 LMY262166 LWU262166 MGQ262166 MQM262166 NAI262166 NKE262166 NUA262166 ODW262166 ONS262166 OXO262166 PHK262166 PRG262166 QBC262166 QKY262166 QUU262166 REQ262166 ROM262166 RYI262166 SIE262166 SSA262166 TBW262166 TLS262166 TVO262166 UFK262166 UPG262166 UZC262166 VIY262166 VSU262166 WCQ262166 WMM262166 WWI262166 AA327702 JW327702 TS327702 ADO327702 ANK327702 AXG327702 BHC327702 BQY327702 CAU327702 CKQ327702 CUM327702 DEI327702 DOE327702 DYA327702 EHW327702 ERS327702 FBO327702 FLK327702 FVG327702 GFC327702 GOY327702 GYU327702 HIQ327702 HSM327702 ICI327702 IME327702 IWA327702 JFW327702 JPS327702 JZO327702 KJK327702 KTG327702 LDC327702 LMY327702 LWU327702 MGQ327702 MQM327702 NAI327702 NKE327702 NUA327702 ODW327702 ONS327702 OXO327702 PHK327702 PRG327702 QBC327702 QKY327702 QUU327702 REQ327702 ROM327702 RYI327702 SIE327702 SSA327702 TBW327702 TLS327702 TVO327702 UFK327702 UPG327702 UZC327702 VIY327702 VSU327702 WCQ327702 WMM327702 WWI327702 AA393238 JW393238 TS393238 ADO393238 ANK393238 AXG393238 BHC393238 BQY393238 CAU393238 CKQ393238 CUM393238 DEI393238 DOE393238 DYA393238 EHW393238 ERS393238 FBO393238 FLK393238 FVG393238 GFC393238 GOY393238 GYU393238 HIQ393238 HSM393238 ICI393238 IME393238 IWA393238 JFW393238 JPS393238 JZO393238 KJK393238 KTG393238 LDC393238 LMY393238 LWU393238 MGQ393238 MQM393238 NAI393238 NKE393238 NUA393238 ODW393238 ONS393238 OXO393238 PHK393238 PRG393238 QBC393238 QKY393238 QUU393238 REQ393238 ROM393238 RYI393238 SIE393238 SSA393238 TBW393238 TLS393238 TVO393238 UFK393238 UPG393238 UZC393238 VIY393238 VSU393238 WCQ393238 WMM393238 WWI393238 AA458774 JW458774 TS458774 ADO458774 ANK458774 AXG458774 BHC458774 BQY458774 CAU458774 CKQ458774 CUM458774 DEI458774 DOE458774 DYA458774 EHW458774 ERS458774 FBO458774 FLK458774 FVG458774 GFC458774 GOY458774 GYU458774 HIQ458774 HSM458774 ICI458774 IME458774 IWA458774 JFW458774 JPS458774 JZO458774 KJK458774 KTG458774 LDC458774 LMY458774 LWU458774 MGQ458774 MQM458774 NAI458774 NKE458774 NUA458774 ODW458774 ONS458774 OXO458774 PHK458774 PRG458774 QBC458774 QKY458774 QUU458774 REQ458774 ROM458774 RYI458774 SIE458774 SSA458774 TBW458774 TLS458774 TVO458774 UFK458774 UPG458774 UZC458774 VIY458774 VSU458774 WCQ458774 WMM458774 WWI458774 AA524310 JW524310 TS524310 ADO524310 ANK524310 AXG524310 BHC524310 BQY524310 CAU524310 CKQ524310 CUM524310 DEI524310 DOE524310 DYA524310 EHW524310 ERS524310 FBO524310 FLK524310 FVG524310 GFC524310 GOY524310 GYU524310 HIQ524310 HSM524310 ICI524310 IME524310 IWA524310 JFW524310 JPS524310 JZO524310 KJK524310 KTG524310 LDC524310 LMY524310 LWU524310 MGQ524310 MQM524310 NAI524310 NKE524310 NUA524310 ODW524310 ONS524310 OXO524310 PHK524310 PRG524310 QBC524310 QKY524310 QUU524310 REQ524310 ROM524310 RYI524310 SIE524310 SSA524310 TBW524310 TLS524310 TVO524310 UFK524310 UPG524310 UZC524310 VIY524310 VSU524310 WCQ524310 WMM524310 WWI524310 AA589846 JW589846 TS589846 ADO589846 ANK589846 AXG589846 BHC589846 BQY589846 CAU589846 CKQ589846 CUM589846 DEI589846 DOE589846 DYA589846 EHW589846 ERS589846 FBO589846 FLK589846 FVG589846 GFC589846 GOY589846 GYU589846 HIQ589846 HSM589846 ICI589846 IME589846 IWA589846 JFW589846 JPS589846 JZO589846 KJK589846 KTG589846 LDC589846 LMY589846 LWU589846 MGQ589846 MQM589846 NAI589846 NKE589846 NUA589846 ODW589846 ONS589846 OXO589846 PHK589846 PRG589846 QBC589846 QKY589846 QUU589846 REQ589846 ROM589846 RYI589846 SIE589846 SSA589846 TBW589846 TLS589846 TVO589846 UFK589846 UPG589846 UZC589846 VIY589846 VSU589846 WCQ589846 WMM589846 WWI589846 AA655382 JW655382 TS655382 ADO655382 ANK655382 AXG655382 BHC655382 BQY655382 CAU655382 CKQ655382 CUM655382 DEI655382 DOE655382 DYA655382 EHW655382 ERS655382 FBO655382 FLK655382 FVG655382 GFC655382 GOY655382 GYU655382 HIQ655382 HSM655382 ICI655382 IME655382 IWA655382 JFW655382 JPS655382 JZO655382 KJK655382 KTG655382 LDC655382 LMY655382 LWU655382 MGQ655382 MQM655382 NAI655382 NKE655382 NUA655382 ODW655382 ONS655382 OXO655382 PHK655382 PRG655382 QBC655382 QKY655382 QUU655382 REQ655382 ROM655382 RYI655382 SIE655382 SSA655382 TBW655382 TLS655382 TVO655382 UFK655382 UPG655382 UZC655382 VIY655382 VSU655382 WCQ655382 WMM655382 WWI655382 AA720918 JW720918 TS720918 ADO720918 ANK720918 AXG720918 BHC720918 BQY720918 CAU720918 CKQ720918 CUM720918 DEI720918 DOE720918 DYA720918 EHW720918 ERS720918 FBO720918 FLK720918 FVG720918 GFC720918 GOY720918 GYU720918 HIQ720918 HSM720918 ICI720918 IME720918 IWA720918 JFW720918 JPS720918 JZO720918 KJK720918 KTG720918 LDC720918 LMY720918 LWU720918 MGQ720918 MQM720918 NAI720918 NKE720918 NUA720918 ODW720918 ONS720918 OXO720918 PHK720918 PRG720918 QBC720918 QKY720918 QUU720918 REQ720918 ROM720918 RYI720918 SIE720918 SSA720918 TBW720918 TLS720918 TVO720918 UFK720918 UPG720918 UZC720918 VIY720918 VSU720918 WCQ720918 WMM720918 WWI720918 AA786454 JW786454 TS786454 ADO786454 ANK786454 AXG786454 BHC786454 BQY786454 CAU786454 CKQ786454 CUM786454 DEI786454 DOE786454 DYA786454 EHW786454 ERS786454 FBO786454 FLK786454 FVG786454 GFC786454 GOY786454 GYU786454 HIQ786454 HSM786454 ICI786454 IME786454 IWA786454 JFW786454 JPS786454 JZO786454 KJK786454 KTG786454 LDC786454 LMY786454 LWU786454 MGQ786454 MQM786454 NAI786454 NKE786454 NUA786454 ODW786454 ONS786454 OXO786454 PHK786454 PRG786454 QBC786454 QKY786454 QUU786454 REQ786454 ROM786454 RYI786454 SIE786454 SSA786454 TBW786454 TLS786454 TVO786454 UFK786454 UPG786454 UZC786454 VIY786454 VSU786454 WCQ786454 WMM786454 WWI786454 AA851990 JW851990 TS851990 ADO851990 ANK851990 AXG851990 BHC851990 BQY851990 CAU851990 CKQ851990 CUM851990 DEI851990 DOE851990 DYA851990 EHW851990 ERS851990 FBO851990 FLK851990 FVG851990 GFC851990 GOY851990 GYU851990 HIQ851990 HSM851990 ICI851990 IME851990 IWA851990 JFW851990 JPS851990 JZO851990 KJK851990 KTG851990 LDC851990 LMY851990 LWU851990 MGQ851990 MQM851990 NAI851990 NKE851990 NUA851990 ODW851990 ONS851990 OXO851990 PHK851990 PRG851990 QBC851990 QKY851990 QUU851990 REQ851990 ROM851990 RYI851990 SIE851990 SSA851990 TBW851990 TLS851990 TVO851990 UFK851990 UPG851990 UZC851990 VIY851990 VSU851990 WCQ851990 WMM851990 WWI851990 AA917526 JW917526 TS917526 ADO917526 ANK917526 AXG917526 BHC917526 BQY917526 CAU917526 CKQ917526 CUM917526 DEI917526 DOE917526 DYA917526 EHW917526 ERS917526 FBO917526 FLK917526 FVG917526 GFC917526 GOY917526 GYU917526 HIQ917526 HSM917526 ICI917526 IME917526 IWA917526 JFW917526 JPS917526 JZO917526 KJK917526 KTG917526 LDC917526 LMY917526 LWU917526 MGQ917526 MQM917526 NAI917526 NKE917526 NUA917526 ODW917526 ONS917526 OXO917526 PHK917526 PRG917526 QBC917526 QKY917526 QUU917526 REQ917526 ROM917526 RYI917526 SIE917526 SSA917526 TBW917526 TLS917526 TVO917526 UFK917526 UPG917526 UZC917526 VIY917526 VSU917526 WCQ917526 WMM917526 WWI917526 AA983062 JW983062 TS983062 ADO983062 ANK983062 AXG983062 BHC983062 BQY983062 CAU983062 CKQ983062 CUM983062 DEI983062 DOE983062 DYA983062 EHW983062 ERS983062 FBO983062 FLK983062 FVG983062 GFC983062 GOY983062 GYU983062 HIQ983062 HSM983062 ICI983062 IME983062 IWA983062 JFW983062 JPS983062 JZO983062 KJK983062 KTG983062 LDC983062 LMY983062 LWU983062 MGQ983062 MQM983062 NAI983062 NKE983062 NUA983062 ODW983062 ONS983062 OXO983062 PHK983062 PRG983062 QBC983062 QKY983062 QUU983062 REQ983062 ROM983062 RYI983062 SIE983062 SSA983062 TBW983062 TLS983062 TVO983062 UFK983062 UPG983062 UZC983062 VIY983062 VSU983062 WCQ983062 WMM983062 WWI983062 AC22 JY22 TU22 ADQ22 ANM22 AXI22 BHE22 BRA22 CAW22 CKS22 CUO22 DEK22 DOG22 DYC22 EHY22 ERU22 FBQ22 FLM22 FVI22 GFE22 GPA22 GYW22 HIS22 HSO22 ICK22 IMG22 IWC22 JFY22 JPU22 JZQ22 KJM22 KTI22 LDE22 LNA22 LWW22 MGS22 MQO22 NAK22 NKG22 NUC22 ODY22 ONU22 OXQ22 PHM22 PRI22 QBE22 QLA22 QUW22 RES22 ROO22 RYK22 SIG22 SSC22 TBY22 TLU22 TVQ22 UFM22 UPI22 UZE22 VJA22 VSW22 WCS22 WMO22 WWK22 AC65558 JY65558 TU65558 ADQ65558 ANM65558 AXI65558 BHE65558 BRA65558 CAW65558 CKS65558 CUO65558 DEK65558 DOG65558 DYC65558 EHY65558 ERU65558 FBQ65558 FLM65558 FVI65558 GFE65558 GPA65558 GYW65558 HIS65558 HSO65558 ICK65558 IMG65558 IWC65558 JFY65558 JPU65558 JZQ65558 KJM65558 KTI65558 LDE65558 LNA65558 LWW65558 MGS65558 MQO65558 NAK65558 NKG65558 NUC65558 ODY65558 ONU65558 OXQ65558 PHM65558 PRI65558 QBE65558 QLA65558 QUW65558 RES65558 ROO65558 RYK65558 SIG65558 SSC65558 TBY65558 TLU65558 TVQ65558 UFM65558 UPI65558 UZE65558 VJA65558 VSW65558 WCS65558 WMO65558 WWK65558 AC131094 JY131094 TU131094 ADQ131094 ANM131094 AXI131094 BHE131094 BRA131094 CAW131094 CKS131094 CUO131094 DEK131094 DOG131094 DYC131094 EHY131094 ERU131094 FBQ131094 FLM131094 FVI131094 GFE131094 GPA131094 GYW131094 HIS131094 HSO131094 ICK131094 IMG131094 IWC131094 JFY131094 JPU131094 JZQ131094 KJM131094 KTI131094 LDE131094 LNA131094 LWW131094 MGS131094 MQO131094 NAK131094 NKG131094 NUC131094 ODY131094 ONU131094 OXQ131094 PHM131094 PRI131094 QBE131094 QLA131094 QUW131094 RES131094 ROO131094 RYK131094 SIG131094 SSC131094 TBY131094 TLU131094 TVQ131094 UFM131094 UPI131094 UZE131094 VJA131094 VSW131094 WCS131094 WMO131094 WWK131094 AC196630 JY196630 TU196630 ADQ196630 ANM196630 AXI196630 BHE196630 BRA196630 CAW196630 CKS196630 CUO196630 DEK196630 DOG196630 DYC196630 EHY196630 ERU196630 FBQ196630 FLM196630 FVI196630 GFE196630 GPA196630 GYW196630 HIS196630 HSO196630 ICK196630 IMG196630 IWC196630 JFY196630 JPU196630 JZQ196630 KJM196630 KTI196630 LDE196630 LNA196630 LWW196630 MGS196630 MQO196630 NAK196630 NKG196630 NUC196630 ODY196630 ONU196630 OXQ196630 PHM196630 PRI196630 QBE196630 QLA196630 QUW196630 RES196630 ROO196630 RYK196630 SIG196630 SSC196630 TBY196630 TLU196630 TVQ196630 UFM196630 UPI196630 UZE196630 VJA196630 VSW196630 WCS196630 WMO196630 WWK196630 AC262166 JY262166 TU262166 ADQ262166 ANM262166 AXI262166 BHE262166 BRA262166 CAW262166 CKS262166 CUO262166 DEK262166 DOG262166 DYC262166 EHY262166 ERU262166 FBQ262166 FLM262166 FVI262166 GFE262166 GPA262166 GYW262166 HIS262166 HSO262166 ICK262166 IMG262166 IWC262166 JFY262166 JPU262166 JZQ262166 KJM262166 KTI262166 LDE262166 LNA262166 LWW262166 MGS262166 MQO262166 NAK262166 NKG262166 NUC262166 ODY262166 ONU262166 OXQ262166 PHM262166 PRI262166 QBE262166 QLA262166 QUW262166 RES262166 ROO262166 RYK262166 SIG262166 SSC262166 TBY262166 TLU262166 TVQ262166 UFM262166 UPI262166 UZE262166 VJA262166 VSW262166 WCS262166 WMO262166 WWK262166 AC327702 JY327702 TU327702 ADQ327702 ANM327702 AXI327702 BHE327702 BRA327702 CAW327702 CKS327702 CUO327702 DEK327702 DOG327702 DYC327702 EHY327702 ERU327702 FBQ327702 FLM327702 FVI327702 GFE327702 GPA327702 GYW327702 HIS327702 HSO327702 ICK327702 IMG327702 IWC327702 JFY327702 JPU327702 JZQ327702 KJM327702 KTI327702 LDE327702 LNA327702 LWW327702 MGS327702 MQO327702 NAK327702 NKG327702 NUC327702 ODY327702 ONU327702 OXQ327702 PHM327702 PRI327702 QBE327702 QLA327702 QUW327702 RES327702 ROO327702 RYK327702 SIG327702 SSC327702 TBY327702 TLU327702 TVQ327702 UFM327702 UPI327702 UZE327702 VJA327702 VSW327702 WCS327702 WMO327702 WWK327702 AC393238 JY393238 TU393238 ADQ393238 ANM393238 AXI393238 BHE393238 BRA393238 CAW393238 CKS393238 CUO393238 DEK393238 DOG393238 DYC393238 EHY393238 ERU393238 FBQ393238 FLM393238 FVI393238 GFE393238 GPA393238 GYW393238 HIS393238 HSO393238 ICK393238 IMG393238 IWC393238 JFY393238 JPU393238 JZQ393238 KJM393238 KTI393238 LDE393238 LNA393238 LWW393238 MGS393238 MQO393238 NAK393238 NKG393238 NUC393238 ODY393238 ONU393238 OXQ393238 PHM393238 PRI393238 QBE393238 QLA393238 QUW393238 RES393238 ROO393238 RYK393238 SIG393238 SSC393238 TBY393238 TLU393238 TVQ393238 UFM393238 UPI393238 UZE393238 VJA393238 VSW393238 WCS393238 WMO393238 WWK393238 AC458774 JY458774 TU458774 ADQ458774 ANM458774 AXI458774 BHE458774 BRA458774 CAW458774 CKS458774 CUO458774 DEK458774 DOG458774 DYC458774 EHY458774 ERU458774 FBQ458774 FLM458774 FVI458774 GFE458774 GPA458774 GYW458774 HIS458774 HSO458774 ICK458774 IMG458774 IWC458774 JFY458774 JPU458774 JZQ458774 KJM458774 KTI458774 LDE458774 LNA458774 LWW458774 MGS458774 MQO458774 NAK458774 NKG458774 NUC458774 ODY458774 ONU458774 OXQ458774 PHM458774 PRI458774 QBE458774 QLA458774 QUW458774 RES458774 ROO458774 RYK458774 SIG458774 SSC458774 TBY458774 TLU458774 TVQ458774 UFM458774 UPI458774 UZE458774 VJA458774 VSW458774 WCS458774 WMO458774 WWK458774 AC524310 JY524310 TU524310 ADQ524310 ANM524310 AXI524310 BHE524310 BRA524310 CAW524310 CKS524310 CUO524310 DEK524310 DOG524310 DYC524310 EHY524310 ERU524310 FBQ524310 FLM524310 FVI524310 GFE524310 GPA524310 GYW524310 HIS524310 HSO524310 ICK524310 IMG524310 IWC524310 JFY524310 JPU524310 JZQ524310 KJM524310 KTI524310 LDE524310 LNA524310 LWW524310 MGS524310 MQO524310 NAK524310 NKG524310 NUC524310 ODY524310 ONU524310 OXQ524310 PHM524310 PRI524310 QBE524310 QLA524310 QUW524310 RES524310 ROO524310 RYK524310 SIG524310 SSC524310 TBY524310 TLU524310 TVQ524310 UFM524310 UPI524310 UZE524310 VJA524310 VSW524310 WCS524310 WMO524310 WWK524310 AC589846 JY589846 TU589846 ADQ589846 ANM589846 AXI589846 BHE589846 BRA589846 CAW589846 CKS589846 CUO589846 DEK589846 DOG589846 DYC589846 EHY589846 ERU589846 FBQ589846 FLM589846 FVI589846 GFE589846 GPA589846 GYW589846 HIS589846 HSO589846 ICK589846 IMG589846 IWC589846 JFY589846 JPU589846 JZQ589846 KJM589846 KTI589846 LDE589846 LNA589846 LWW589846 MGS589846 MQO589846 NAK589846 NKG589846 NUC589846 ODY589846 ONU589846 OXQ589846 PHM589846 PRI589846 QBE589846 QLA589846 QUW589846 RES589846 ROO589846 RYK589846 SIG589846 SSC589846 TBY589846 TLU589846 TVQ589846 UFM589846 UPI589846 UZE589846 VJA589846 VSW589846 WCS589846 WMO589846 WWK589846 AC655382 JY655382 TU655382 ADQ655382 ANM655382 AXI655382 BHE655382 BRA655382 CAW655382 CKS655382 CUO655382 DEK655382 DOG655382 DYC655382 EHY655382 ERU655382 FBQ655382 FLM655382 FVI655382 GFE655382 GPA655382 GYW655382 HIS655382 HSO655382 ICK655382 IMG655382 IWC655382 JFY655382 JPU655382 JZQ655382 KJM655382 KTI655382 LDE655382 LNA655382 LWW655382 MGS655382 MQO655382 NAK655382 NKG655382 NUC655382 ODY655382 ONU655382 OXQ655382 PHM655382 PRI655382 QBE655382 QLA655382 QUW655382 RES655382 ROO655382 RYK655382 SIG655382 SSC655382 TBY655382 TLU655382 TVQ655382 UFM655382 UPI655382 UZE655382 VJA655382 VSW655382 WCS655382 WMO655382 WWK655382 AC720918 JY720918 TU720918 ADQ720918 ANM720918 AXI720918 BHE720918 BRA720918 CAW720918 CKS720918 CUO720918 DEK720918 DOG720918 DYC720918 EHY720918 ERU720918 FBQ720918 FLM720918 FVI720918 GFE720918 GPA720918 GYW720918 HIS720918 HSO720918 ICK720918 IMG720918 IWC720918 JFY720918 JPU720918 JZQ720918 KJM720918 KTI720918 LDE720918 LNA720918 LWW720918 MGS720918 MQO720918 NAK720918 NKG720918 NUC720918 ODY720918 ONU720918 OXQ720918 PHM720918 PRI720918 QBE720918 QLA720918 QUW720918 RES720918 ROO720918 RYK720918 SIG720918 SSC720918 TBY720918 TLU720918 TVQ720918 UFM720918 UPI720918 UZE720918 VJA720918 VSW720918 WCS720918 WMO720918 WWK720918 AC786454 JY786454 TU786454 ADQ786454 ANM786454 AXI786454 BHE786454 BRA786454 CAW786454 CKS786454 CUO786454 DEK786454 DOG786454 DYC786454 EHY786454 ERU786454 FBQ786454 FLM786454 FVI786454 GFE786454 GPA786454 GYW786454 HIS786454 HSO786454 ICK786454 IMG786454 IWC786454 JFY786454 JPU786454 JZQ786454 KJM786454 KTI786454 LDE786454 LNA786454 LWW786454 MGS786454 MQO786454 NAK786454 NKG786454 NUC786454 ODY786454 ONU786454 OXQ786454 PHM786454 PRI786454 QBE786454 QLA786454 QUW786454 RES786454 ROO786454 RYK786454 SIG786454 SSC786454 TBY786454 TLU786454 TVQ786454 UFM786454 UPI786454 UZE786454 VJA786454 VSW786454 WCS786454 WMO786454 WWK786454 AC851990 JY851990 TU851990 ADQ851990 ANM851990 AXI851990 BHE851990 BRA851990 CAW851990 CKS851990 CUO851990 DEK851990 DOG851990 DYC851990 EHY851990 ERU851990 FBQ851990 FLM851990 FVI851990 GFE851990 GPA851990 GYW851990 HIS851990 HSO851990 ICK851990 IMG851990 IWC851990 JFY851990 JPU851990 JZQ851990 KJM851990 KTI851990 LDE851990 LNA851990 LWW851990 MGS851990 MQO851990 NAK851990 NKG851990 NUC851990 ODY851990 ONU851990 OXQ851990 PHM851990 PRI851990 QBE851990 QLA851990 QUW851990 RES851990 ROO851990 RYK851990 SIG851990 SSC851990 TBY851990 TLU851990 TVQ851990 UFM851990 UPI851990 UZE851990 VJA851990 VSW851990 WCS851990 WMO851990 WWK851990 AC917526 JY917526 TU917526 ADQ917526 ANM917526 AXI917526 BHE917526 BRA917526 CAW917526 CKS917526 CUO917526 DEK917526 DOG917526 DYC917526 EHY917526 ERU917526 FBQ917526 FLM917526 FVI917526 GFE917526 GPA917526 GYW917526 HIS917526 HSO917526 ICK917526 IMG917526 IWC917526 JFY917526 JPU917526 JZQ917526 KJM917526 KTI917526 LDE917526 LNA917526 LWW917526 MGS917526 MQO917526 NAK917526 NKG917526 NUC917526 ODY917526 ONU917526 OXQ917526 PHM917526 PRI917526 QBE917526 QLA917526 QUW917526 RES917526 ROO917526 RYK917526 SIG917526 SSC917526 TBY917526 TLU917526 TVQ917526 UFM917526 UPI917526 UZE917526 VJA917526 VSW917526 WCS917526 WMO917526 WWK917526 AC983062 JY983062 TU983062 ADQ983062 ANM983062 AXI983062 BHE983062 BRA983062 CAW983062 CKS983062 CUO983062 DEK983062 DOG983062 DYC983062 EHY983062 ERU983062 FBQ983062 FLM983062 FVI983062 GFE983062 GPA983062 GYW983062 HIS983062 HSO983062 ICK983062 IMG983062 IWC983062 JFY983062 JPU983062 JZQ983062 KJM983062 KTI983062 LDE983062 LNA983062 LWW983062 MGS983062 MQO983062 NAK983062 NKG983062 NUC983062 ODY983062 ONU983062 OXQ983062 PHM983062 PRI983062 QBE983062 QLA983062 QUW983062 RES983062 ROO983062 RYK983062 SIG983062 SSC983062 TBY983062 TLU983062 TVQ983062 UFM983062 UPI983062 UZE983062 VJA983062 VSW983062 WCS983062 WMO983062 WWK983062 AA25 JW25 TS25 ADO25 ANK25 AXG25 BHC25 BQY25 CAU25 CKQ25 CUM25 DEI25 DOE25 DYA25 EHW25 ERS25 FBO25 FLK25 FVG25 GFC25 GOY25 GYU25 HIQ25 HSM25 ICI25 IME25 IWA25 JFW25 JPS25 JZO25 KJK25 KTG25 LDC25 LMY25 LWU25 MGQ25 MQM25 NAI25 NKE25 NUA25 ODW25 ONS25 OXO25 PHK25 PRG25 QBC25 QKY25 QUU25 REQ25 ROM25 RYI25 SIE25 SSA25 TBW25 TLS25 TVO25 UFK25 UPG25 UZC25 VIY25 VSU25 WCQ25 WMM25 WWI25 AA65561 JW65561 TS65561 ADO65561 ANK65561 AXG65561 BHC65561 BQY65561 CAU65561 CKQ65561 CUM65561 DEI65561 DOE65561 DYA65561 EHW65561 ERS65561 FBO65561 FLK65561 FVG65561 GFC65561 GOY65561 GYU65561 HIQ65561 HSM65561 ICI65561 IME65561 IWA65561 JFW65561 JPS65561 JZO65561 KJK65561 KTG65561 LDC65561 LMY65561 LWU65561 MGQ65561 MQM65561 NAI65561 NKE65561 NUA65561 ODW65561 ONS65561 OXO65561 PHK65561 PRG65561 QBC65561 QKY65561 QUU65561 REQ65561 ROM65561 RYI65561 SIE65561 SSA65561 TBW65561 TLS65561 TVO65561 UFK65561 UPG65561 UZC65561 VIY65561 VSU65561 WCQ65561 WMM65561 WWI65561 AA131097 JW131097 TS131097 ADO131097 ANK131097 AXG131097 BHC131097 BQY131097 CAU131097 CKQ131097 CUM131097 DEI131097 DOE131097 DYA131097 EHW131097 ERS131097 FBO131097 FLK131097 FVG131097 GFC131097 GOY131097 GYU131097 HIQ131097 HSM131097 ICI131097 IME131097 IWA131097 JFW131097 JPS131097 JZO131097 KJK131097 KTG131097 LDC131097 LMY131097 LWU131097 MGQ131097 MQM131097 NAI131097 NKE131097 NUA131097 ODW131097 ONS131097 OXO131097 PHK131097 PRG131097 QBC131097 QKY131097 QUU131097 REQ131097 ROM131097 RYI131097 SIE131097 SSA131097 TBW131097 TLS131097 TVO131097 UFK131097 UPG131097 UZC131097 VIY131097 VSU131097 WCQ131097 WMM131097 WWI131097 AA196633 JW196633 TS196633 ADO196633 ANK196633 AXG196633 BHC196633 BQY196633 CAU196633 CKQ196633 CUM196633 DEI196633 DOE196633 DYA196633 EHW196633 ERS196633 FBO196633 FLK196633 FVG196633 GFC196633 GOY196633 GYU196633 HIQ196633 HSM196633 ICI196633 IME196633 IWA196633 JFW196633 JPS196633 JZO196633 KJK196633 KTG196633 LDC196633 LMY196633 LWU196633 MGQ196633 MQM196633 NAI196633 NKE196633 NUA196633 ODW196633 ONS196633 OXO196633 PHK196633 PRG196633 QBC196633 QKY196633 QUU196633 REQ196633 ROM196633 RYI196633 SIE196633 SSA196633 TBW196633 TLS196633 TVO196633 UFK196633 UPG196633 UZC196633 VIY196633 VSU196633 WCQ196633 WMM196633 WWI196633 AA262169 JW262169 TS262169 ADO262169 ANK262169 AXG262169 BHC262169 BQY262169 CAU262169 CKQ262169 CUM262169 DEI262169 DOE262169 DYA262169 EHW262169 ERS262169 FBO262169 FLK262169 FVG262169 GFC262169 GOY262169 GYU262169 HIQ262169 HSM262169 ICI262169 IME262169 IWA262169 JFW262169 JPS262169 JZO262169 KJK262169 KTG262169 LDC262169 LMY262169 LWU262169 MGQ262169 MQM262169 NAI262169 NKE262169 NUA262169 ODW262169 ONS262169 OXO262169 PHK262169 PRG262169 QBC262169 QKY262169 QUU262169 REQ262169 ROM262169 RYI262169 SIE262169 SSA262169 TBW262169 TLS262169 TVO262169 UFK262169 UPG262169 UZC262169 VIY262169 VSU262169 WCQ262169 WMM262169 WWI262169 AA327705 JW327705 TS327705 ADO327705 ANK327705 AXG327705 BHC327705 BQY327705 CAU327705 CKQ327705 CUM327705 DEI327705 DOE327705 DYA327705 EHW327705 ERS327705 FBO327705 FLK327705 FVG327705 GFC327705 GOY327705 GYU327705 HIQ327705 HSM327705 ICI327705 IME327705 IWA327705 JFW327705 JPS327705 JZO327705 KJK327705 KTG327705 LDC327705 LMY327705 LWU327705 MGQ327705 MQM327705 NAI327705 NKE327705 NUA327705 ODW327705 ONS327705 OXO327705 PHK327705 PRG327705 QBC327705 QKY327705 QUU327705 REQ327705 ROM327705 RYI327705 SIE327705 SSA327705 TBW327705 TLS327705 TVO327705 UFK327705 UPG327705 UZC327705 VIY327705 VSU327705 WCQ327705 WMM327705 WWI327705 AA393241 JW393241 TS393241 ADO393241 ANK393241 AXG393241 BHC393241 BQY393241 CAU393241 CKQ393241 CUM393241 DEI393241 DOE393241 DYA393241 EHW393241 ERS393241 FBO393241 FLK393241 FVG393241 GFC393241 GOY393241 GYU393241 HIQ393241 HSM393241 ICI393241 IME393241 IWA393241 JFW393241 JPS393241 JZO393241 KJK393241 KTG393241 LDC393241 LMY393241 LWU393241 MGQ393241 MQM393241 NAI393241 NKE393241 NUA393241 ODW393241 ONS393241 OXO393241 PHK393241 PRG393241 QBC393241 QKY393241 QUU393241 REQ393241 ROM393241 RYI393241 SIE393241 SSA393241 TBW393241 TLS393241 TVO393241 UFK393241 UPG393241 UZC393241 VIY393241 VSU393241 WCQ393241 WMM393241 WWI393241 AA458777 JW458777 TS458777 ADO458777 ANK458777 AXG458777 BHC458777 BQY458777 CAU458777 CKQ458777 CUM458777 DEI458777 DOE458777 DYA458777 EHW458777 ERS458777 FBO458777 FLK458777 FVG458777 GFC458777 GOY458777 GYU458777 HIQ458777 HSM458777 ICI458777 IME458777 IWA458777 JFW458777 JPS458777 JZO458777 KJK458777 KTG458777 LDC458777 LMY458777 LWU458777 MGQ458777 MQM458777 NAI458777 NKE458777 NUA458777 ODW458777 ONS458777 OXO458777 PHK458777 PRG458777 QBC458777 QKY458777 QUU458777 REQ458777 ROM458777 RYI458777 SIE458777 SSA458777 TBW458777 TLS458777 TVO458777 UFK458777 UPG458777 UZC458777 VIY458777 VSU458777 WCQ458777 WMM458777 WWI458777 AA524313 JW524313 TS524313 ADO524313 ANK524313 AXG524313 BHC524313 BQY524313 CAU524313 CKQ524313 CUM524313 DEI524313 DOE524313 DYA524313 EHW524313 ERS524313 FBO524313 FLK524313 FVG524313 GFC524313 GOY524313 GYU524313 HIQ524313 HSM524313 ICI524313 IME524313 IWA524313 JFW524313 JPS524313 JZO524313 KJK524313 KTG524313 LDC524313 LMY524313 LWU524313 MGQ524313 MQM524313 NAI524313 NKE524313 NUA524313 ODW524313 ONS524313 OXO524313 PHK524313 PRG524313 QBC524313 QKY524313 QUU524313 REQ524313 ROM524313 RYI524313 SIE524313 SSA524313 TBW524313 TLS524313 TVO524313 UFK524313 UPG524313 UZC524313 VIY524313 VSU524313 WCQ524313 WMM524313 WWI524313 AA589849 JW589849 TS589849 ADO589849 ANK589849 AXG589849 BHC589849 BQY589849 CAU589849 CKQ589849 CUM589849 DEI589849 DOE589849 DYA589849 EHW589849 ERS589849 FBO589849 FLK589849 FVG589849 GFC589849 GOY589849 GYU589849 HIQ589849 HSM589849 ICI589849 IME589849 IWA589849 JFW589849 JPS589849 JZO589849 KJK589849 KTG589849 LDC589849 LMY589849 LWU589849 MGQ589849 MQM589849 NAI589849 NKE589849 NUA589849 ODW589849 ONS589849 OXO589849 PHK589849 PRG589849 QBC589849 QKY589849 QUU589849 REQ589849 ROM589849 RYI589849 SIE589849 SSA589849 TBW589849 TLS589849 TVO589849 UFK589849 UPG589849 UZC589849 VIY589849 VSU589849 WCQ589849 WMM589849 WWI589849 AA655385 JW655385 TS655385 ADO655385 ANK655385 AXG655385 BHC655385 BQY655385 CAU655385 CKQ655385 CUM655385 DEI655385 DOE655385 DYA655385 EHW655385 ERS655385 FBO655385 FLK655385 FVG655385 GFC655385 GOY655385 GYU655385 HIQ655385 HSM655385 ICI655385 IME655385 IWA655385 JFW655385 JPS655385 JZO655385 KJK655385 KTG655385 LDC655385 LMY655385 LWU655385 MGQ655385 MQM655385 NAI655385 NKE655385 NUA655385 ODW655385 ONS655385 OXO655385 PHK655385 PRG655385 QBC655385 QKY655385 QUU655385 REQ655385 ROM655385 RYI655385 SIE655385 SSA655385 TBW655385 TLS655385 TVO655385 UFK655385 UPG655385 UZC655385 VIY655385 VSU655385 WCQ655385 WMM655385 WWI655385 AA720921 JW720921 TS720921 ADO720921 ANK720921 AXG720921 BHC720921 BQY720921 CAU720921 CKQ720921 CUM720921 DEI720921 DOE720921 DYA720921 EHW720921 ERS720921 FBO720921 FLK720921 FVG720921 GFC720921 GOY720921 GYU720921 HIQ720921 HSM720921 ICI720921 IME720921 IWA720921 JFW720921 JPS720921 JZO720921 KJK720921 KTG720921 LDC720921 LMY720921 LWU720921 MGQ720921 MQM720921 NAI720921 NKE720921 NUA720921 ODW720921 ONS720921 OXO720921 PHK720921 PRG720921 QBC720921 QKY720921 QUU720921 REQ720921 ROM720921 RYI720921 SIE720921 SSA720921 TBW720921 TLS720921 TVO720921 UFK720921 UPG720921 UZC720921 VIY720921 VSU720921 WCQ720921 WMM720921 WWI720921 AA786457 JW786457 TS786457 ADO786457 ANK786457 AXG786457 BHC786457 BQY786457 CAU786457 CKQ786457 CUM786457 DEI786457 DOE786457 DYA786457 EHW786457 ERS786457 FBO786457 FLK786457 FVG786457 GFC786457 GOY786457 GYU786457 HIQ786457 HSM786457 ICI786457 IME786457 IWA786457 JFW786457 JPS786457 JZO786457 KJK786457 KTG786457 LDC786457 LMY786457 LWU786457 MGQ786457 MQM786457 NAI786457 NKE786457 NUA786457 ODW786457 ONS786457 OXO786457 PHK786457 PRG786457 QBC786457 QKY786457 QUU786457 REQ786457 ROM786457 RYI786457 SIE786457 SSA786457 TBW786457 TLS786457 TVO786457 UFK786457 UPG786457 UZC786457 VIY786457 VSU786457 WCQ786457 WMM786457 WWI786457 AA851993 JW851993 TS851993 ADO851993 ANK851993 AXG851993 BHC851993 BQY851993 CAU851993 CKQ851993 CUM851993 DEI851993 DOE851993 DYA851993 EHW851993 ERS851993 FBO851993 FLK851993 FVG851993 GFC851993 GOY851993 GYU851993 HIQ851993 HSM851993 ICI851993 IME851993 IWA851993 JFW851993 JPS851993 JZO851993 KJK851993 KTG851993 LDC851993 LMY851993 LWU851993 MGQ851993 MQM851993 NAI851993 NKE851993 NUA851993 ODW851993 ONS851993 OXO851993 PHK851993 PRG851993 QBC851993 QKY851993 QUU851993 REQ851993 ROM851993 RYI851993 SIE851993 SSA851993 TBW851993 TLS851993 TVO851993 UFK851993 UPG851993 UZC851993 VIY851993 VSU851993 WCQ851993 WMM851993 WWI851993 AA917529 JW917529 TS917529 ADO917529 ANK917529 AXG917529 BHC917529 BQY917529 CAU917529 CKQ917529 CUM917529 DEI917529 DOE917529 DYA917529 EHW917529 ERS917529 FBO917529 FLK917529 FVG917529 GFC917529 GOY917529 GYU917529 HIQ917529 HSM917529 ICI917529 IME917529 IWA917529 JFW917529 JPS917529 JZO917529 KJK917529 KTG917529 LDC917529 LMY917529 LWU917529 MGQ917529 MQM917529 NAI917529 NKE917529 NUA917529 ODW917529 ONS917529 OXO917529 PHK917529 PRG917529 QBC917529 QKY917529 QUU917529 REQ917529 ROM917529 RYI917529 SIE917529 SSA917529 TBW917529 TLS917529 TVO917529 UFK917529 UPG917529 UZC917529 VIY917529 VSU917529 WCQ917529 WMM917529 WWI917529 AA983065 JW983065 TS983065 ADO983065 ANK983065 AXG983065 BHC983065 BQY983065 CAU983065 CKQ983065 CUM983065 DEI983065 DOE983065 DYA983065 EHW983065 ERS983065 FBO983065 FLK983065 FVG983065 GFC983065 GOY983065 GYU983065 HIQ983065 HSM983065 ICI983065 IME983065 IWA983065 JFW983065 JPS983065 JZO983065 KJK983065 KTG983065 LDC983065 LMY983065 LWU983065 MGQ983065 MQM983065 NAI983065 NKE983065 NUA983065 ODW983065 ONS983065 OXO983065 PHK983065 PRG983065 QBC983065 QKY983065 QUU983065 REQ983065 ROM983065 RYI983065 SIE983065 SSA983065 TBW983065 TLS983065 TVO983065 UFK983065 UPG983065 UZC983065 VIY983065 VSU983065 WCQ983065 WMM983065 WWI983065 AC25 JY25 TU25 ADQ25 ANM25 AXI25 BHE25 BRA25 CAW25 CKS25 CUO25 DEK25 DOG25 DYC25 EHY25 ERU25 FBQ25 FLM25 FVI25 GFE25 GPA25 GYW25 HIS25 HSO25 ICK25 IMG25 IWC25 JFY25 JPU25 JZQ25 KJM25 KTI25 LDE25 LNA25 LWW25 MGS25 MQO25 NAK25 NKG25 NUC25 ODY25 ONU25 OXQ25 PHM25 PRI25 QBE25 QLA25 QUW25 RES25 ROO25 RYK25 SIG25 SSC25 TBY25 TLU25 TVQ25 UFM25 UPI25 UZE25 VJA25 VSW25 WCS25 WMO25 WWK25 AC65561 JY65561 TU65561 ADQ65561 ANM65561 AXI65561 BHE65561 BRA65561 CAW65561 CKS65561 CUO65561 DEK65561 DOG65561 DYC65561 EHY65561 ERU65561 FBQ65561 FLM65561 FVI65561 GFE65561 GPA65561 GYW65561 HIS65561 HSO65561 ICK65561 IMG65561 IWC65561 JFY65561 JPU65561 JZQ65561 KJM65561 KTI65561 LDE65561 LNA65561 LWW65561 MGS65561 MQO65561 NAK65561 NKG65561 NUC65561 ODY65561 ONU65561 OXQ65561 PHM65561 PRI65561 QBE65561 QLA65561 QUW65561 RES65561 ROO65561 RYK65561 SIG65561 SSC65561 TBY65561 TLU65561 TVQ65561 UFM65561 UPI65561 UZE65561 VJA65561 VSW65561 WCS65561 WMO65561 WWK65561 AC131097 JY131097 TU131097 ADQ131097 ANM131097 AXI131097 BHE131097 BRA131097 CAW131097 CKS131097 CUO131097 DEK131097 DOG131097 DYC131097 EHY131097 ERU131097 FBQ131097 FLM131097 FVI131097 GFE131097 GPA131097 GYW131097 HIS131097 HSO131097 ICK131097 IMG131097 IWC131097 JFY131097 JPU131097 JZQ131097 KJM131097 KTI131097 LDE131097 LNA131097 LWW131097 MGS131097 MQO131097 NAK131097 NKG131097 NUC131097 ODY131097 ONU131097 OXQ131097 PHM131097 PRI131097 QBE131097 QLA131097 QUW131097 RES131097 ROO131097 RYK131097 SIG131097 SSC131097 TBY131097 TLU131097 TVQ131097 UFM131097 UPI131097 UZE131097 VJA131097 VSW131097 WCS131097 WMO131097 WWK131097 AC196633 JY196633 TU196633 ADQ196633 ANM196633 AXI196633 BHE196633 BRA196633 CAW196633 CKS196633 CUO196633 DEK196633 DOG196633 DYC196633 EHY196633 ERU196633 FBQ196633 FLM196633 FVI196633 GFE196633 GPA196633 GYW196633 HIS196633 HSO196633 ICK196633 IMG196633 IWC196633 JFY196633 JPU196633 JZQ196633 KJM196633 KTI196633 LDE196633 LNA196633 LWW196633 MGS196633 MQO196633 NAK196633 NKG196633 NUC196633 ODY196633 ONU196633 OXQ196633 PHM196633 PRI196633 QBE196633 QLA196633 QUW196633 RES196633 ROO196633 RYK196633 SIG196633 SSC196633 TBY196633 TLU196633 TVQ196633 UFM196633 UPI196633 UZE196633 VJA196633 VSW196633 WCS196633 WMO196633 WWK196633 AC262169 JY262169 TU262169 ADQ262169 ANM262169 AXI262169 BHE262169 BRA262169 CAW262169 CKS262169 CUO262169 DEK262169 DOG262169 DYC262169 EHY262169 ERU262169 FBQ262169 FLM262169 FVI262169 GFE262169 GPA262169 GYW262169 HIS262169 HSO262169 ICK262169 IMG262169 IWC262169 JFY262169 JPU262169 JZQ262169 KJM262169 KTI262169 LDE262169 LNA262169 LWW262169 MGS262169 MQO262169 NAK262169 NKG262169 NUC262169 ODY262169 ONU262169 OXQ262169 PHM262169 PRI262169 QBE262169 QLA262169 QUW262169 RES262169 ROO262169 RYK262169 SIG262169 SSC262169 TBY262169 TLU262169 TVQ262169 UFM262169 UPI262169 UZE262169 VJA262169 VSW262169 WCS262169 WMO262169 WWK262169 AC327705 JY327705 TU327705 ADQ327705 ANM327705 AXI327705 BHE327705 BRA327705 CAW327705 CKS327705 CUO327705 DEK327705 DOG327705 DYC327705 EHY327705 ERU327705 FBQ327705 FLM327705 FVI327705 GFE327705 GPA327705 GYW327705 HIS327705 HSO327705 ICK327705 IMG327705 IWC327705 JFY327705 JPU327705 JZQ327705 KJM327705 KTI327705 LDE327705 LNA327705 LWW327705 MGS327705 MQO327705 NAK327705 NKG327705 NUC327705 ODY327705 ONU327705 OXQ327705 PHM327705 PRI327705 QBE327705 QLA327705 QUW327705 RES327705 ROO327705 RYK327705 SIG327705 SSC327705 TBY327705 TLU327705 TVQ327705 UFM327705 UPI327705 UZE327705 VJA327705 VSW327705 WCS327705 WMO327705 WWK327705 AC393241 JY393241 TU393241 ADQ393241 ANM393241 AXI393241 BHE393241 BRA393241 CAW393241 CKS393241 CUO393241 DEK393241 DOG393241 DYC393241 EHY393241 ERU393241 FBQ393241 FLM393241 FVI393241 GFE393241 GPA393241 GYW393241 HIS393241 HSO393241 ICK393241 IMG393241 IWC393241 JFY393241 JPU393241 JZQ393241 KJM393241 KTI393241 LDE393241 LNA393241 LWW393241 MGS393241 MQO393241 NAK393241 NKG393241 NUC393241 ODY393241 ONU393241 OXQ393241 PHM393241 PRI393241 QBE393241 QLA393241 QUW393241 RES393241 ROO393241 RYK393241 SIG393241 SSC393241 TBY393241 TLU393241 TVQ393241 UFM393241 UPI393241 UZE393241 VJA393241 VSW393241 WCS393241 WMO393241 WWK393241 AC458777 JY458777 TU458777 ADQ458777 ANM458777 AXI458777 BHE458777 BRA458777 CAW458777 CKS458777 CUO458777 DEK458777 DOG458777 DYC458777 EHY458777 ERU458777 FBQ458777 FLM458777 FVI458777 GFE458777 GPA458777 GYW458777 HIS458777 HSO458777 ICK458777 IMG458777 IWC458777 JFY458777 JPU458777 JZQ458777 KJM458777 KTI458777 LDE458777 LNA458777 LWW458777 MGS458777 MQO458777 NAK458777 NKG458777 NUC458777 ODY458777 ONU458777 OXQ458777 PHM458777 PRI458777 QBE458777 QLA458777 QUW458777 RES458777 ROO458777 RYK458777 SIG458777 SSC458777 TBY458777 TLU458777 TVQ458777 UFM458777 UPI458777 UZE458777 VJA458777 VSW458777 WCS458777 WMO458777 WWK458777 AC524313 JY524313 TU524313 ADQ524313 ANM524313 AXI524313 BHE524313 BRA524313 CAW524313 CKS524313 CUO524313 DEK524313 DOG524313 DYC524313 EHY524313 ERU524313 FBQ524313 FLM524313 FVI524313 GFE524313 GPA524313 GYW524313 HIS524313 HSO524313 ICK524313 IMG524313 IWC524313 JFY524313 JPU524313 JZQ524313 KJM524313 KTI524313 LDE524313 LNA524313 LWW524313 MGS524313 MQO524313 NAK524313 NKG524313 NUC524313 ODY524313 ONU524313 OXQ524313 PHM524313 PRI524313 QBE524313 QLA524313 QUW524313 RES524313 ROO524313 RYK524313 SIG524313 SSC524313 TBY524313 TLU524313 TVQ524313 UFM524313 UPI524313 UZE524313 VJA524313 VSW524313 WCS524313 WMO524313 WWK524313 AC589849 JY589849 TU589849 ADQ589849 ANM589849 AXI589849 BHE589849 BRA589849 CAW589849 CKS589849 CUO589849 DEK589849 DOG589849 DYC589849 EHY589849 ERU589849 FBQ589849 FLM589849 FVI589849 GFE589849 GPA589849 GYW589849 HIS589849 HSO589849 ICK589849 IMG589849 IWC589849 JFY589849 JPU589849 JZQ589849 KJM589849 KTI589849 LDE589849 LNA589849 LWW589849 MGS589849 MQO589849 NAK589849 NKG589849 NUC589849 ODY589849 ONU589849 OXQ589849 PHM589849 PRI589849 QBE589849 QLA589849 QUW589849 RES589849 ROO589849 RYK589849 SIG589849 SSC589849 TBY589849 TLU589849 TVQ589849 UFM589849 UPI589849 UZE589849 VJA589849 VSW589849 WCS589849 WMO589849 WWK589849 AC655385 JY655385 TU655385 ADQ655385 ANM655385 AXI655385 BHE655385 BRA655385 CAW655385 CKS655385 CUO655385 DEK655385 DOG655385 DYC655385 EHY655385 ERU655385 FBQ655385 FLM655385 FVI655385 GFE655385 GPA655385 GYW655385 HIS655385 HSO655385 ICK655385 IMG655385 IWC655385 JFY655385 JPU655385 JZQ655385 KJM655385 KTI655385 LDE655385 LNA655385 LWW655385 MGS655385 MQO655385 NAK655385 NKG655385 NUC655385 ODY655385 ONU655385 OXQ655385 PHM655385 PRI655385 QBE655385 QLA655385 QUW655385 RES655385 ROO655385 RYK655385 SIG655385 SSC655385 TBY655385 TLU655385 TVQ655385 UFM655385 UPI655385 UZE655385 VJA655385 VSW655385 WCS655385 WMO655385 WWK655385 AC720921 JY720921 TU720921 ADQ720921 ANM720921 AXI720921 BHE720921 BRA720921 CAW720921 CKS720921 CUO720921 DEK720921 DOG720921 DYC720921 EHY720921 ERU720921 FBQ720921 FLM720921 FVI720921 GFE720921 GPA720921 GYW720921 HIS720921 HSO720921 ICK720921 IMG720921 IWC720921 JFY720921 JPU720921 JZQ720921 KJM720921 KTI720921 LDE720921 LNA720921 LWW720921 MGS720921 MQO720921 NAK720921 NKG720921 NUC720921 ODY720921 ONU720921 OXQ720921 PHM720921 PRI720921 QBE720921 QLA720921 QUW720921 RES720921 ROO720921 RYK720921 SIG720921 SSC720921 TBY720921 TLU720921 TVQ720921 UFM720921 UPI720921 UZE720921 VJA720921 VSW720921 WCS720921 WMO720921 WWK720921 AC786457 JY786457 TU786457 ADQ786457 ANM786457 AXI786457 BHE786457 BRA786457 CAW786457 CKS786457 CUO786457 DEK786457 DOG786457 DYC786457 EHY786457 ERU786457 FBQ786457 FLM786457 FVI786457 GFE786457 GPA786457 GYW786457 HIS786457 HSO786457 ICK786457 IMG786457 IWC786457 JFY786457 JPU786457 JZQ786457 KJM786457 KTI786457 LDE786457 LNA786457 LWW786457 MGS786457 MQO786457 NAK786457 NKG786457 NUC786457 ODY786457 ONU786457 OXQ786457 PHM786457 PRI786457 QBE786457 QLA786457 QUW786457 RES786457 ROO786457 RYK786457 SIG786457 SSC786457 TBY786457 TLU786457 TVQ786457 UFM786457 UPI786457 UZE786457 VJA786457 VSW786457 WCS786457 WMO786457 WWK786457 AC851993 JY851993 TU851993 ADQ851993 ANM851993 AXI851993 BHE851993 BRA851993 CAW851993 CKS851993 CUO851993 DEK851993 DOG851993 DYC851993 EHY851993 ERU851993 FBQ851993 FLM851993 FVI851993 GFE851993 GPA851993 GYW851993 HIS851993 HSO851993 ICK851993 IMG851993 IWC851993 JFY851993 JPU851993 JZQ851993 KJM851993 KTI851993 LDE851993 LNA851993 LWW851993 MGS851993 MQO851993 NAK851993 NKG851993 NUC851993 ODY851993 ONU851993 OXQ851993 PHM851993 PRI851993 QBE851993 QLA851993 QUW851993 RES851993 ROO851993 RYK851993 SIG851993 SSC851993 TBY851993 TLU851993 TVQ851993 UFM851993 UPI851993 UZE851993 VJA851993 VSW851993 WCS851993 WMO851993 WWK851993 AC917529 JY917529 TU917529 ADQ917529 ANM917529 AXI917529 BHE917529 BRA917529 CAW917529 CKS917529 CUO917529 DEK917529 DOG917529 DYC917529 EHY917529 ERU917529 FBQ917529 FLM917529 FVI917529 GFE917529 GPA917529 GYW917529 HIS917529 HSO917529 ICK917529 IMG917529 IWC917529 JFY917529 JPU917529 JZQ917529 KJM917529 KTI917529 LDE917529 LNA917529 LWW917529 MGS917529 MQO917529 NAK917529 NKG917529 NUC917529 ODY917529 ONU917529 OXQ917529 PHM917529 PRI917529 QBE917529 QLA917529 QUW917529 RES917529 ROO917529 RYK917529 SIG917529 SSC917529 TBY917529 TLU917529 TVQ917529 UFM917529 UPI917529 UZE917529 VJA917529 VSW917529 WCS917529 WMO917529 WWK917529 AC983065 JY983065 TU983065 ADQ983065 ANM983065 AXI983065 BHE983065 BRA983065 CAW983065 CKS983065 CUO983065 DEK983065 DOG983065 DYC983065 EHY983065 ERU983065 FBQ983065 FLM983065 FVI983065 GFE983065 GPA983065 GYW983065 HIS983065 HSO983065 ICK983065 IMG983065 IWC983065 JFY983065 JPU983065 JZQ983065 KJM983065 KTI983065 LDE983065 LNA983065 LWW983065 MGS983065 MQO983065 NAK983065 NKG983065 NUC983065 ODY983065 ONU983065 OXQ983065 PHM983065 PRI983065 QBE983065 QLA983065 QUW983065 RES983065 ROO983065 RYK983065 SIG983065 SSC983065 TBY983065 TLU983065 TVQ983065 UFM983065 UPI983065 UZE983065 VJA983065 VSW983065 WCS983065 WMO983065 WWK983065 AA37 JW37 TS37 ADO37 ANK37 AXG37 BHC37 BQY37 CAU37 CKQ37 CUM37 DEI37 DOE37 DYA37 EHW37 ERS37 FBO37 FLK37 FVG37 GFC37 GOY37 GYU37 HIQ37 HSM37 ICI37 IME37 IWA37 JFW37 JPS37 JZO37 KJK37 KTG37 LDC37 LMY37 LWU37 MGQ37 MQM37 NAI37 NKE37 NUA37 ODW37 ONS37 OXO37 PHK37 PRG37 QBC37 QKY37 QUU37 REQ37 ROM37 RYI37 SIE37 SSA37 TBW37 TLS37 TVO37 UFK37 UPG37 UZC37 VIY37 VSU37 WCQ37 WMM37 WWI37 AA65573 JW65573 TS65573 ADO65573 ANK65573 AXG65573 BHC65573 BQY65573 CAU65573 CKQ65573 CUM65573 DEI65573 DOE65573 DYA65573 EHW65573 ERS65573 FBO65573 FLK65573 FVG65573 GFC65573 GOY65573 GYU65573 HIQ65573 HSM65573 ICI65573 IME65573 IWA65573 JFW65573 JPS65573 JZO65573 KJK65573 KTG65573 LDC65573 LMY65573 LWU65573 MGQ65573 MQM65573 NAI65573 NKE65573 NUA65573 ODW65573 ONS65573 OXO65573 PHK65573 PRG65573 QBC65573 QKY65573 QUU65573 REQ65573 ROM65573 RYI65573 SIE65573 SSA65573 TBW65573 TLS65573 TVO65573 UFK65573 UPG65573 UZC65573 VIY65573 VSU65573 WCQ65573 WMM65573 WWI65573 AA131109 JW131109 TS131109 ADO131109 ANK131109 AXG131109 BHC131109 BQY131109 CAU131109 CKQ131109 CUM131109 DEI131109 DOE131109 DYA131109 EHW131109 ERS131109 FBO131109 FLK131109 FVG131109 GFC131109 GOY131109 GYU131109 HIQ131109 HSM131109 ICI131109 IME131109 IWA131109 JFW131109 JPS131109 JZO131109 KJK131109 KTG131109 LDC131109 LMY131109 LWU131109 MGQ131109 MQM131109 NAI131109 NKE131109 NUA131109 ODW131109 ONS131109 OXO131109 PHK131109 PRG131109 QBC131109 QKY131109 QUU131109 REQ131109 ROM131109 RYI131109 SIE131109 SSA131109 TBW131109 TLS131109 TVO131109 UFK131109 UPG131109 UZC131109 VIY131109 VSU131109 WCQ131109 WMM131109 WWI131109 AA196645 JW196645 TS196645 ADO196645 ANK196645 AXG196645 BHC196645 BQY196645 CAU196645 CKQ196645 CUM196645 DEI196645 DOE196645 DYA196645 EHW196645 ERS196645 FBO196645 FLK196645 FVG196645 GFC196645 GOY196645 GYU196645 HIQ196645 HSM196645 ICI196645 IME196645 IWA196645 JFW196645 JPS196645 JZO196645 KJK196645 KTG196645 LDC196645 LMY196645 LWU196645 MGQ196645 MQM196645 NAI196645 NKE196645 NUA196645 ODW196645 ONS196645 OXO196645 PHK196645 PRG196645 QBC196645 QKY196645 QUU196645 REQ196645 ROM196645 RYI196645 SIE196645 SSA196645 TBW196645 TLS196645 TVO196645 UFK196645 UPG196645 UZC196645 VIY196645 VSU196645 WCQ196645 WMM196645 WWI196645 AA262181 JW262181 TS262181 ADO262181 ANK262181 AXG262181 BHC262181 BQY262181 CAU262181 CKQ262181 CUM262181 DEI262181 DOE262181 DYA262181 EHW262181 ERS262181 FBO262181 FLK262181 FVG262181 GFC262181 GOY262181 GYU262181 HIQ262181 HSM262181 ICI262181 IME262181 IWA262181 JFW262181 JPS262181 JZO262181 KJK262181 KTG262181 LDC262181 LMY262181 LWU262181 MGQ262181 MQM262181 NAI262181 NKE262181 NUA262181 ODW262181 ONS262181 OXO262181 PHK262181 PRG262181 QBC262181 QKY262181 QUU262181 REQ262181 ROM262181 RYI262181 SIE262181 SSA262181 TBW262181 TLS262181 TVO262181 UFK262181 UPG262181 UZC262181 VIY262181 VSU262181 WCQ262181 WMM262181 WWI262181 AA327717 JW327717 TS327717 ADO327717 ANK327717 AXG327717 BHC327717 BQY327717 CAU327717 CKQ327717 CUM327717 DEI327717 DOE327717 DYA327717 EHW327717 ERS327717 FBO327717 FLK327717 FVG327717 GFC327717 GOY327717 GYU327717 HIQ327717 HSM327717 ICI327717 IME327717 IWA327717 JFW327717 JPS327717 JZO327717 KJK327717 KTG327717 LDC327717 LMY327717 LWU327717 MGQ327717 MQM327717 NAI327717 NKE327717 NUA327717 ODW327717 ONS327717 OXO327717 PHK327717 PRG327717 QBC327717 QKY327717 QUU327717 REQ327717 ROM327717 RYI327717 SIE327717 SSA327717 TBW327717 TLS327717 TVO327717 UFK327717 UPG327717 UZC327717 VIY327717 VSU327717 WCQ327717 WMM327717 WWI327717 AA393253 JW393253 TS393253 ADO393253 ANK393253 AXG393253 BHC393253 BQY393253 CAU393253 CKQ393253 CUM393253 DEI393253 DOE393253 DYA393253 EHW393253 ERS393253 FBO393253 FLK393253 FVG393253 GFC393253 GOY393253 GYU393253 HIQ393253 HSM393253 ICI393253 IME393253 IWA393253 JFW393253 JPS393253 JZO393253 KJK393253 KTG393253 LDC393253 LMY393253 LWU393253 MGQ393253 MQM393253 NAI393253 NKE393253 NUA393253 ODW393253 ONS393253 OXO393253 PHK393253 PRG393253 QBC393253 QKY393253 QUU393253 REQ393253 ROM393253 RYI393253 SIE393253 SSA393253 TBW393253 TLS393253 TVO393253 UFK393253 UPG393253 UZC393253 VIY393253 VSU393253 WCQ393253 WMM393253 WWI393253 AA458789 JW458789 TS458789 ADO458789 ANK458789 AXG458789 BHC458789 BQY458789 CAU458789 CKQ458789 CUM458789 DEI458789 DOE458789 DYA458789 EHW458789 ERS458789 FBO458789 FLK458789 FVG458789 GFC458789 GOY458789 GYU458789 HIQ458789 HSM458789 ICI458789 IME458789 IWA458789 JFW458789 JPS458789 JZO458789 KJK458789 KTG458789 LDC458789 LMY458789 LWU458789 MGQ458789 MQM458789 NAI458789 NKE458789 NUA458789 ODW458789 ONS458789 OXO458789 PHK458789 PRG458789 QBC458789 QKY458789 QUU458789 REQ458789 ROM458789 RYI458789 SIE458789 SSA458789 TBW458789 TLS458789 TVO458789 UFK458789 UPG458789 UZC458789 VIY458789 VSU458789 WCQ458789 WMM458789 WWI458789 AA524325 JW524325 TS524325 ADO524325 ANK524325 AXG524325 BHC524325 BQY524325 CAU524325 CKQ524325 CUM524325 DEI524325 DOE524325 DYA524325 EHW524325 ERS524325 FBO524325 FLK524325 FVG524325 GFC524325 GOY524325 GYU524325 HIQ524325 HSM524325 ICI524325 IME524325 IWA524325 JFW524325 JPS524325 JZO524325 KJK524325 KTG524325 LDC524325 LMY524325 LWU524325 MGQ524325 MQM524325 NAI524325 NKE524325 NUA524325 ODW524325 ONS524325 OXO524325 PHK524325 PRG524325 QBC524325 QKY524325 QUU524325 REQ524325 ROM524325 RYI524325 SIE524325 SSA524325 TBW524325 TLS524325 TVO524325 UFK524325 UPG524325 UZC524325 VIY524325 VSU524325 WCQ524325 WMM524325 WWI524325 AA589861 JW589861 TS589861 ADO589861 ANK589861 AXG589861 BHC589861 BQY589861 CAU589861 CKQ589861 CUM589861 DEI589861 DOE589861 DYA589861 EHW589861 ERS589861 FBO589861 FLK589861 FVG589861 GFC589861 GOY589861 GYU589861 HIQ589861 HSM589861 ICI589861 IME589861 IWA589861 JFW589861 JPS589861 JZO589861 KJK589861 KTG589861 LDC589861 LMY589861 LWU589861 MGQ589861 MQM589861 NAI589861 NKE589861 NUA589861 ODW589861 ONS589861 OXO589861 PHK589861 PRG589861 QBC589861 QKY589861 QUU589861 REQ589861 ROM589861 RYI589861 SIE589861 SSA589861 TBW589861 TLS589861 TVO589861 UFK589861 UPG589861 UZC589861 VIY589861 VSU589861 WCQ589861 WMM589861 WWI589861 AA655397 JW655397 TS655397 ADO655397 ANK655397 AXG655397 BHC655397 BQY655397 CAU655397 CKQ655397 CUM655397 DEI655397 DOE655397 DYA655397 EHW655397 ERS655397 FBO655397 FLK655397 FVG655397 GFC655397 GOY655397 GYU655397 HIQ655397 HSM655397 ICI655397 IME655397 IWA655397 JFW655397 JPS655397 JZO655397 KJK655397 KTG655397 LDC655397 LMY655397 LWU655397 MGQ655397 MQM655397 NAI655397 NKE655397 NUA655397 ODW655397 ONS655397 OXO655397 PHK655397 PRG655397 QBC655397 QKY655397 QUU655397 REQ655397 ROM655397 RYI655397 SIE655397 SSA655397 TBW655397 TLS655397 TVO655397 UFK655397 UPG655397 UZC655397 VIY655397 VSU655397 WCQ655397 WMM655397 WWI655397 AA720933 JW720933 TS720933 ADO720933 ANK720933 AXG720933 BHC720933 BQY720933 CAU720933 CKQ720933 CUM720933 DEI720933 DOE720933 DYA720933 EHW720933 ERS720933 FBO720933 FLK720933 FVG720933 GFC720933 GOY720933 GYU720933 HIQ720933 HSM720933 ICI720933 IME720933 IWA720933 JFW720933 JPS720933 JZO720933 KJK720933 KTG720933 LDC720933 LMY720933 LWU720933 MGQ720933 MQM720933 NAI720933 NKE720933 NUA720933 ODW720933 ONS720933 OXO720933 PHK720933 PRG720933 QBC720933 QKY720933 QUU720933 REQ720933 ROM720933 RYI720933 SIE720933 SSA720933 TBW720933 TLS720933 TVO720933 UFK720933 UPG720933 UZC720933 VIY720933 VSU720933 WCQ720933 WMM720933 WWI720933 AA786469 JW786469 TS786469 ADO786469 ANK786469 AXG786469 BHC786469 BQY786469 CAU786469 CKQ786469 CUM786469 DEI786469 DOE786469 DYA786469 EHW786469 ERS786469 FBO786469 FLK786469 FVG786469 GFC786469 GOY786469 GYU786469 HIQ786469 HSM786469 ICI786469 IME786469 IWA786469 JFW786469 JPS786469 JZO786469 KJK786469 KTG786469 LDC786469 LMY786469 LWU786469 MGQ786469 MQM786469 NAI786469 NKE786469 NUA786469 ODW786469 ONS786469 OXO786469 PHK786469 PRG786469 QBC786469 QKY786469 QUU786469 REQ786469 ROM786469 RYI786469 SIE786469 SSA786469 TBW786469 TLS786469 TVO786469 UFK786469 UPG786469 UZC786469 VIY786469 VSU786469 WCQ786469 WMM786469 WWI786469 AA852005 JW852005 TS852005 ADO852005 ANK852005 AXG852005 BHC852005 BQY852005 CAU852005 CKQ852005 CUM852005 DEI852005 DOE852005 DYA852005 EHW852005 ERS852005 FBO852005 FLK852005 FVG852005 GFC852005 GOY852005 GYU852005 HIQ852005 HSM852005 ICI852005 IME852005 IWA852005 JFW852005 JPS852005 JZO852005 KJK852005 KTG852005 LDC852005 LMY852005 LWU852005 MGQ852005 MQM852005 NAI852005 NKE852005 NUA852005 ODW852005 ONS852005 OXO852005 PHK852005 PRG852005 QBC852005 QKY852005 QUU852005 REQ852005 ROM852005 RYI852005 SIE852005 SSA852005 TBW852005 TLS852005 TVO852005 UFK852005 UPG852005 UZC852005 VIY852005 VSU852005 WCQ852005 WMM852005 WWI852005 AA917541 JW917541 TS917541 ADO917541 ANK917541 AXG917541 BHC917541 BQY917541 CAU917541 CKQ917541 CUM917541 DEI917541 DOE917541 DYA917541 EHW917541 ERS917541 FBO917541 FLK917541 FVG917541 GFC917541 GOY917541 GYU917541 HIQ917541 HSM917541 ICI917541 IME917541 IWA917541 JFW917541 JPS917541 JZO917541 KJK917541 KTG917541 LDC917541 LMY917541 LWU917541 MGQ917541 MQM917541 NAI917541 NKE917541 NUA917541 ODW917541 ONS917541 OXO917541 PHK917541 PRG917541 QBC917541 QKY917541 QUU917541 REQ917541 ROM917541 RYI917541 SIE917541 SSA917541 TBW917541 TLS917541 TVO917541 UFK917541 UPG917541 UZC917541 VIY917541 VSU917541 WCQ917541 WMM917541 WWI917541 AA983077 JW983077 TS983077 ADO983077 ANK983077 AXG983077 BHC983077 BQY983077 CAU983077 CKQ983077 CUM983077 DEI983077 DOE983077 DYA983077 EHW983077 ERS983077 FBO983077 FLK983077 FVG983077 GFC983077 GOY983077 GYU983077 HIQ983077 HSM983077 ICI983077 IME983077 IWA983077 JFW983077 JPS983077 JZO983077 KJK983077 KTG983077 LDC983077 LMY983077 LWU983077 MGQ983077 MQM983077 NAI983077 NKE983077 NUA983077 ODW983077 ONS983077 OXO983077 PHK983077 PRG983077 QBC983077 QKY983077 QUU983077 REQ983077 ROM983077 RYI983077 SIE983077 SSA983077 TBW983077 TLS983077 TVO983077 UFK983077 UPG983077 UZC983077 VIY983077 VSU983077 WCQ983077 WMM983077 WWI983077 AC37 JY37 TU37 ADQ37 ANM37 AXI37 BHE37 BRA37 CAW37 CKS37 CUO37 DEK37 DOG37 DYC37 EHY37 ERU37 FBQ37 FLM37 FVI37 GFE37 GPA37 GYW37 HIS37 HSO37 ICK37 IMG37 IWC37 JFY37 JPU37 JZQ37 KJM37 KTI37 LDE37 LNA37 LWW37 MGS37 MQO37 NAK37 NKG37 NUC37 ODY37 ONU37 OXQ37 PHM37 PRI37 QBE37 QLA37 QUW37 RES37 ROO37 RYK37 SIG37 SSC37 TBY37 TLU37 TVQ37 UFM37 UPI37 UZE37 VJA37 VSW37 WCS37 WMO37 WWK37 AC65573 JY65573 TU65573 ADQ65573 ANM65573 AXI65573 BHE65573 BRA65573 CAW65573 CKS65573 CUO65573 DEK65573 DOG65573 DYC65573 EHY65573 ERU65573 FBQ65573 FLM65573 FVI65573 GFE65573 GPA65573 GYW65573 HIS65573 HSO65573 ICK65573 IMG65573 IWC65573 JFY65573 JPU65573 JZQ65573 KJM65573 KTI65573 LDE65573 LNA65573 LWW65573 MGS65573 MQO65573 NAK65573 NKG65573 NUC65573 ODY65573 ONU65573 OXQ65573 PHM65573 PRI65573 QBE65573 QLA65573 QUW65573 RES65573 ROO65573 RYK65573 SIG65573 SSC65573 TBY65573 TLU65573 TVQ65573 UFM65573 UPI65573 UZE65573 VJA65573 VSW65573 WCS65573 WMO65573 WWK65573 AC131109 JY131109 TU131109 ADQ131109 ANM131109 AXI131109 BHE131109 BRA131109 CAW131109 CKS131109 CUO131109 DEK131109 DOG131109 DYC131109 EHY131109 ERU131109 FBQ131109 FLM131109 FVI131109 GFE131109 GPA131109 GYW131109 HIS131109 HSO131109 ICK131109 IMG131109 IWC131109 JFY131109 JPU131109 JZQ131109 KJM131109 KTI131109 LDE131109 LNA131109 LWW131109 MGS131109 MQO131109 NAK131109 NKG131109 NUC131109 ODY131109 ONU131109 OXQ131109 PHM131109 PRI131109 QBE131109 QLA131109 QUW131109 RES131109 ROO131109 RYK131109 SIG131109 SSC131109 TBY131109 TLU131109 TVQ131109 UFM131109 UPI131109 UZE131109 VJA131109 VSW131109 WCS131109 WMO131109 WWK131109 AC196645 JY196645 TU196645 ADQ196645 ANM196645 AXI196645 BHE196645 BRA196645 CAW196645 CKS196645 CUO196645 DEK196645 DOG196645 DYC196645 EHY196645 ERU196645 FBQ196645 FLM196645 FVI196645 GFE196645 GPA196645 GYW196645 HIS196645 HSO196645 ICK196645 IMG196645 IWC196645 JFY196645 JPU196645 JZQ196645 KJM196645 KTI196645 LDE196645 LNA196645 LWW196645 MGS196645 MQO196645 NAK196645 NKG196645 NUC196645 ODY196645 ONU196645 OXQ196645 PHM196645 PRI196645 QBE196645 QLA196645 QUW196645 RES196645 ROO196645 RYK196645 SIG196645 SSC196645 TBY196645 TLU196645 TVQ196645 UFM196645 UPI196645 UZE196645 VJA196645 VSW196645 WCS196645 WMO196645 WWK196645 AC262181 JY262181 TU262181 ADQ262181 ANM262181 AXI262181 BHE262181 BRA262181 CAW262181 CKS262181 CUO262181 DEK262181 DOG262181 DYC262181 EHY262181 ERU262181 FBQ262181 FLM262181 FVI262181 GFE262181 GPA262181 GYW262181 HIS262181 HSO262181 ICK262181 IMG262181 IWC262181 JFY262181 JPU262181 JZQ262181 KJM262181 KTI262181 LDE262181 LNA262181 LWW262181 MGS262181 MQO262181 NAK262181 NKG262181 NUC262181 ODY262181 ONU262181 OXQ262181 PHM262181 PRI262181 QBE262181 QLA262181 QUW262181 RES262181 ROO262181 RYK262181 SIG262181 SSC262181 TBY262181 TLU262181 TVQ262181 UFM262181 UPI262181 UZE262181 VJA262181 VSW262181 WCS262181 WMO262181 WWK262181 AC327717 JY327717 TU327717 ADQ327717 ANM327717 AXI327717 BHE327717 BRA327717 CAW327717 CKS327717 CUO327717 DEK327717 DOG327717 DYC327717 EHY327717 ERU327717 FBQ327717 FLM327717 FVI327717 GFE327717 GPA327717 GYW327717 HIS327717 HSO327717 ICK327717 IMG327717 IWC327717 JFY327717 JPU327717 JZQ327717 KJM327717 KTI327717 LDE327717 LNA327717 LWW327717 MGS327717 MQO327717 NAK327717 NKG327717 NUC327717 ODY327717 ONU327717 OXQ327717 PHM327717 PRI327717 QBE327717 QLA327717 QUW327717 RES327717 ROO327717 RYK327717 SIG327717 SSC327717 TBY327717 TLU327717 TVQ327717 UFM327717 UPI327717 UZE327717 VJA327717 VSW327717 WCS327717 WMO327717 WWK327717 AC393253 JY393253 TU393253 ADQ393253 ANM393253 AXI393253 BHE393253 BRA393253 CAW393253 CKS393253 CUO393253 DEK393253 DOG393253 DYC393253 EHY393253 ERU393253 FBQ393253 FLM393253 FVI393253 GFE393253 GPA393253 GYW393253 HIS393253 HSO393253 ICK393253 IMG393253 IWC393253 JFY393253 JPU393253 JZQ393253 KJM393253 KTI393253 LDE393253 LNA393253 LWW393253 MGS393253 MQO393253 NAK393253 NKG393253 NUC393253 ODY393253 ONU393253 OXQ393253 PHM393253 PRI393253 QBE393253 QLA393253 QUW393253 RES393253 ROO393253 RYK393253 SIG393253 SSC393253 TBY393253 TLU393253 TVQ393253 UFM393253 UPI393253 UZE393253 VJA393253 VSW393253 WCS393253 WMO393253 WWK393253 AC458789 JY458789 TU458789 ADQ458789 ANM458789 AXI458789 BHE458789 BRA458789 CAW458789 CKS458789 CUO458789 DEK458789 DOG458789 DYC458789 EHY458789 ERU458789 FBQ458789 FLM458789 FVI458789 GFE458789 GPA458789 GYW458789 HIS458789 HSO458789 ICK458789 IMG458789 IWC458789 JFY458789 JPU458789 JZQ458789 KJM458789 KTI458789 LDE458789 LNA458789 LWW458789 MGS458789 MQO458789 NAK458789 NKG458789 NUC458789 ODY458789 ONU458789 OXQ458789 PHM458789 PRI458789 QBE458789 QLA458789 QUW458789 RES458789 ROO458789 RYK458789 SIG458789 SSC458789 TBY458789 TLU458789 TVQ458789 UFM458789 UPI458789 UZE458789 VJA458789 VSW458789 WCS458789 WMO458789 WWK458789 AC524325 JY524325 TU524325 ADQ524325 ANM524325 AXI524325 BHE524325 BRA524325 CAW524325 CKS524325 CUO524325 DEK524325 DOG524325 DYC524325 EHY524325 ERU524325 FBQ524325 FLM524325 FVI524325 GFE524325 GPA524325 GYW524325 HIS524325 HSO524325 ICK524325 IMG524325 IWC524325 JFY524325 JPU524325 JZQ524325 KJM524325 KTI524325 LDE524325 LNA524325 LWW524325 MGS524325 MQO524325 NAK524325 NKG524325 NUC524325 ODY524325 ONU524325 OXQ524325 PHM524325 PRI524325 QBE524325 QLA524325 QUW524325 RES524325 ROO524325 RYK524325 SIG524325 SSC524325 TBY524325 TLU524325 TVQ524325 UFM524325 UPI524325 UZE524325 VJA524325 VSW524325 WCS524325 WMO524325 WWK524325 AC589861 JY589861 TU589861 ADQ589861 ANM589861 AXI589861 BHE589861 BRA589861 CAW589861 CKS589861 CUO589861 DEK589861 DOG589861 DYC589861 EHY589861 ERU589861 FBQ589861 FLM589861 FVI589861 GFE589861 GPA589861 GYW589861 HIS589861 HSO589861 ICK589861 IMG589861 IWC589861 JFY589861 JPU589861 JZQ589861 KJM589861 KTI589861 LDE589861 LNA589861 LWW589861 MGS589861 MQO589861 NAK589861 NKG589861 NUC589861 ODY589861 ONU589861 OXQ589861 PHM589861 PRI589861 QBE589861 QLA589861 QUW589861 RES589861 ROO589861 RYK589861 SIG589861 SSC589861 TBY589861 TLU589861 TVQ589861 UFM589861 UPI589861 UZE589861 VJA589861 VSW589861 WCS589861 WMO589861 WWK589861 AC655397 JY655397 TU655397 ADQ655397 ANM655397 AXI655397 BHE655397 BRA655397 CAW655397 CKS655397 CUO655397 DEK655397 DOG655397 DYC655397 EHY655397 ERU655397 FBQ655397 FLM655397 FVI655397 GFE655397 GPA655397 GYW655397 HIS655397 HSO655397 ICK655397 IMG655397 IWC655397 JFY655397 JPU655397 JZQ655397 KJM655397 KTI655397 LDE655397 LNA655397 LWW655397 MGS655397 MQO655397 NAK655397 NKG655397 NUC655397 ODY655397 ONU655397 OXQ655397 PHM655397 PRI655397 QBE655397 QLA655397 QUW655397 RES655397 ROO655397 RYK655397 SIG655397 SSC655397 TBY655397 TLU655397 TVQ655397 UFM655397 UPI655397 UZE655397 VJA655397 VSW655397 WCS655397 WMO655397 WWK655397 AC720933 JY720933 TU720933 ADQ720933 ANM720933 AXI720933 BHE720933 BRA720933 CAW720933 CKS720933 CUO720933 DEK720933 DOG720933 DYC720933 EHY720933 ERU720933 FBQ720933 FLM720933 FVI720933 GFE720933 GPA720933 GYW720933 HIS720933 HSO720933 ICK720933 IMG720933 IWC720933 JFY720933 JPU720933 JZQ720933 KJM720933 KTI720933 LDE720933 LNA720933 LWW720933 MGS720933 MQO720933 NAK720933 NKG720933 NUC720933 ODY720933 ONU720933 OXQ720933 PHM720933 PRI720933 QBE720933 QLA720933 QUW720933 RES720933 ROO720933 RYK720933 SIG720933 SSC720933 TBY720933 TLU720933 TVQ720933 UFM720933 UPI720933 UZE720933 VJA720933 VSW720933 WCS720933 WMO720933 WWK720933 AC786469 JY786469 TU786469 ADQ786469 ANM786469 AXI786469 BHE786469 BRA786469 CAW786469 CKS786469 CUO786469 DEK786469 DOG786469 DYC786469 EHY786469 ERU786469 FBQ786469 FLM786469 FVI786469 GFE786469 GPA786469 GYW786469 HIS786469 HSO786469 ICK786469 IMG786469 IWC786469 JFY786469 JPU786469 JZQ786469 KJM786469 KTI786469 LDE786469 LNA786469 LWW786469 MGS786469 MQO786469 NAK786469 NKG786469 NUC786469 ODY786469 ONU786469 OXQ786469 PHM786469 PRI786469 QBE786469 QLA786469 QUW786469 RES786469 ROO786469 RYK786469 SIG786469 SSC786469 TBY786469 TLU786469 TVQ786469 UFM786469 UPI786469 UZE786469 VJA786469 VSW786469 WCS786469 WMO786469 WWK786469 AC852005 JY852005 TU852005 ADQ852005 ANM852005 AXI852005 BHE852005 BRA852005 CAW852005 CKS852005 CUO852005 DEK852005 DOG852005 DYC852005 EHY852005 ERU852005 FBQ852005 FLM852005 FVI852005 GFE852005 GPA852005 GYW852005 HIS852005 HSO852005 ICK852005 IMG852005 IWC852005 JFY852005 JPU852005 JZQ852005 KJM852005 KTI852005 LDE852005 LNA852005 LWW852005 MGS852005 MQO852005 NAK852005 NKG852005 NUC852005 ODY852005 ONU852005 OXQ852005 PHM852005 PRI852005 QBE852005 QLA852005 QUW852005 RES852005 ROO852005 RYK852005 SIG852005 SSC852005 TBY852005 TLU852005 TVQ852005 UFM852005 UPI852005 UZE852005 VJA852005 VSW852005 WCS852005 WMO852005 WWK852005 AC917541 JY917541 TU917541 ADQ917541 ANM917541 AXI917541 BHE917541 BRA917541 CAW917541 CKS917541 CUO917541 DEK917541 DOG917541 DYC917541 EHY917541 ERU917541 FBQ917541 FLM917541 FVI917541 GFE917541 GPA917541 GYW917541 HIS917541 HSO917541 ICK917541 IMG917541 IWC917541 JFY917541 JPU917541 JZQ917541 KJM917541 KTI917541 LDE917541 LNA917541 LWW917541 MGS917541 MQO917541 NAK917541 NKG917541 NUC917541 ODY917541 ONU917541 OXQ917541 PHM917541 PRI917541 QBE917541 QLA917541 QUW917541 RES917541 ROO917541 RYK917541 SIG917541 SSC917541 TBY917541 TLU917541 TVQ917541 UFM917541 UPI917541 UZE917541 VJA917541 VSW917541 WCS917541 WMO917541 WWK917541 AC983077 JY983077 TU983077 ADQ983077 ANM983077 AXI983077 BHE983077 BRA983077 CAW983077 CKS983077 CUO983077 DEK983077 DOG983077 DYC983077 EHY983077 ERU983077 FBQ983077 FLM983077 FVI983077 GFE983077 GPA983077 GYW983077 HIS983077 HSO983077 ICK983077 IMG983077 IWC983077 JFY983077 JPU983077 JZQ983077 KJM983077 KTI983077 LDE983077 LNA983077 LWW983077 MGS983077 MQO983077 NAK983077 NKG983077 NUC983077 ODY983077 ONU983077 OXQ983077 PHM983077 PRI983077 QBE983077 QLA983077 QUW983077 RES983077 ROO983077 RYK983077 SIG983077 SSC983077 TBY983077 TLU983077 TVQ983077 UFM983077 UPI983077 UZE983077 VJA983077 VSW983077 WCS983077 WMO983077 WWK983077 AA45 JW45 TS45 ADO45 ANK45 AXG45 BHC45 BQY45 CAU45 CKQ45 CUM45 DEI45 DOE45 DYA45 EHW45 ERS45 FBO45 FLK45 FVG45 GFC45 GOY45 GYU45 HIQ45 HSM45 ICI45 IME45 IWA45 JFW45 JPS45 JZO45 KJK45 KTG45 LDC45 LMY45 LWU45 MGQ45 MQM45 NAI45 NKE45 NUA45 ODW45 ONS45 OXO45 PHK45 PRG45 QBC45 QKY45 QUU45 REQ45 ROM45 RYI45 SIE45 SSA45 TBW45 TLS45 TVO45 UFK45 UPG45 UZC45 VIY45 VSU45 WCQ45 WMM45 WWI45 AA65581 JW65581 TS65581 ADO65581 ANK65581 AXG65581 BHC65581 BQY65581 CAU65581 CKQ65581 CUM65581 DEI65581 DOE65581 DYA65581 EHW65581 ERS65581 FBO65581 FLK65581 FVG65581 GFC65581 GOY65581 GYU65581 HIQ65581 HSM65581 ICI65581 IME65581 IWA65581 JFW65581 JPS65581 JZO65581 KJK65581 KTG65581 LDC65581 LMY65581 LWU65581 MGQ65581 MQM65581 NAI65581 NKE65581 NUA65581 ODW65581 ONS65581 OXO65581 PHK65581 PRG65581 QBC65581 QKY65581 QUU65581 REQ65581 ROM65581 RYI65581 SIE65581 SSA65581 TBW65581 TLS65581 TVO65581 UFK65581 UPG65581 UZC65581 VIY65581 VSU65581 WCQ65581 WMM65581 WWI65581 AA131117 JW131117 TS131117 ADO131117 ANK131117 AXG131117 BHC131117 BQY131117 CAU131117 CKQ131117 CUM131117 DEI131117 DOE131117 DYA131117 EHW131117 ERS131117 FBO131117 FLK131117 FVG131117 GFC131117 GOY131117 GYU131117 HIQ131117 HSM131117 ICI131117 IME131117 IWA131117 JFW131117 JPS131117 JZO131117 KJK131117 KTG131117 LDC131117 LMY131117 LWU131117 MGQ131117 MQM131117 NAI131117 NKE131117 NUA131117 ODW131117 ONS131117 OXO131117 PHK131117 PRG131117 QBC131117 QKY131117 QUU131117 REQ131117 ROM131117 RYI131117 SIE131117 SSA131117 TBW131117 TLS131117 TVO131117 UFK131117 UPG131117 UZC131117 VIY131117 VSU131117 WCQ131117 WMM131117 WWI131117 AA196653 JW196653 TS196653 ADO196653 ANK196653 AXG196653 BHC196653 BQY196653 CAU196653 CKQ196653 CUM196653 DEI196653 DOE196653 DYA196653 EHW196653 ERS196653 FBO196653 FLK196653 FVG196653 GFC196653 GOY196653 GYU196653 HIQ196653 HSM196653 ICI196653 IME196653 IWA196653 JFW196653 JPS196653 JZO196653 KJK196653 KTG196653 LDC196653 LMY196653 LWU196653 MGQ196653 MQM196653 NAI196653 NKE196653 NUA196653 ODW196653 ONS196653 OXO196653 PHK196653 PRG196653 QBC196653 QKY196653 QUU196653 REQ196653 ROM196653 RYI196653 SIE196653 SSA196653 TBW196653 TLS196653 TVO196653 UFK196653 UPG196653 UZC196653 VIY196653 VSU196653 WCQ196653 WMM196653 WWI196653 AA262189 JW262189 TS262189 ADO262189 ANK262189 AXG262189 BHC262189 BQY262189 CAU262189 CKQ262189 CUM262189 DEI262189 DOE262189 DYA262189 EHW262189 ERS262189 FBO262189 FLK262189 FVG262189 GFC262189 GOY262189 GYU262189 HIQ262189 HSM262189 ICI262189 IME262189 IWA262189 JFW262189 JPS262189 JZO262189 KJK262189 KTG262189 LDC262189 LMY262189 LWU262189 MGQ262189 MQM262189 NAI262189 NKE262189 NUA262189 ODW262189 ONS262189 OXO262189 PHK262189 PRG262189 QBC262189 QKY262189 QUU262189 REQ262189 ROM262189 RYI262189 SIE262189 SSA262189 TBW262189 TLS262189 TVO262189 UFK262189 UPG262189 UZC262189 VIY262189 VSU262189 WCQ262189 WMM262189 WWI262189 AA327725 JW327725 TS327725 ADO327725 ANK327725 AXG327725 BHC327725 BQY327725 CAU327725 CKQ327725 CUM327725 DEI327725 DOE327725 DYA327725 EHW327725 ERS327725 FBO327725 FLK327725 FVG327725 GFC327725 GOY327725 GYU327725 HIQ327725 HSM327725 ICI327725 IME327725 IWA327725 JFW327725 JPS327725 JZO327725 KJK327725 KTG327725 LDC327725 LMY327725 LWU327725 MGQ327725 MQM327725 NAI327725 NKE327725 NUA327725 ODW327725 ONS327725 OXO327725 PHK327725 PRG327725 QBC327725 QKY327725 QUU327725 REQ327725 ROM327725 RYI327725 SIE327725 SSA327725 TBW327725 TLS327725 TVO327725 UFK327725 UPG327725 UZC327725 VIY327725 VSU327725 WCQ327725 WMM327725 WWI327725 AA393261 JW393261 TS393261 ADO393261 ANK393261 AXG393261 BHC393261 BQY393261 CAU393261 CKQ393261 CUM393261 DEI393261 DOE393261 DYA393261 EHW393261 ERS393261 FBO393261 FLK393261 FVG393261 GFC393261 GOY393261 GYU393261 HIQ393261 HSM393261 ICI393261 IME393261 IWA393261 JFW393261 JPS393261 JZO393261 KJK393261 KTG393261 LDC393261 LMY393261 LWU393261 MGQ393261 MQM393261 NAI393261 NKE393261 NUA393261 ODW393261 ONS393261 OXO393261 PHK393261 PRG393261 QBC393261 QKY393261 QUU393261 REQ393261 ROM393261 RYI393261 SIE393261 SSA393261 TBW393261 TLS393261 TVO393261 UFK393261 UPG393261 UZC393261 VIY393261 VSU393261 WCQ393261 WMM393261 WWI393261 AA458797 JW458797 TS458797 ADO458797 ANK458797 AXG458797 BHC458797 BQY458797 CAU458797 CKQ458797 CUM458797 DEI458797 DOE458797 DYA458797 EHW458797 ERS458797 FBO458797 FLK458797 FVG458797 GFC458797 GOY458797 GYU458797 HIQ458797 HSM458797 ICI458797 IME458797 IWA458797 JFW458797 JPS458797 JZO458797 KJK458797 KTG458797 LDC458797 LMY458797 LWU458797 MGQ458797 MQM458797 NAI458797 NKE458797 NUA458797 ODW458797 ONS458797 OXO458797 PHK458797 PRG458797 QBC458797 QKY458797 QUU458797 REQ458797 ROM458797 RYI458797 SIE458797 SSA458797 TBW458797 TLS458797 TVO458797 UFK458797 UPG458797 UZC458797 VIY458797 VSU458797 WCQ458797 WMM458797 WWI458797 AA524333 JW524333 TS524333 ADO524333 ANK524333 AXG524333 BHC524333 BQY524333 CAU524333 CKQ524333 CUM524333 DEI524333 DOE524333 DYA524333 EHW524333 ERS524333 FBO524333 FLK524333 FVG524333 GFC524333 GOY524333 GYU524333 HIQ524333 HSM524333 ICI524333 IME524333 IWA524333 JFW524333 JPS524333 JZO524333 KJK524333 KTG524333 LDC524333 LMY524333 LWU524333 MGQ524333 MQM524333 NAI524333 NKE524333 NUA524333 ODW524333 ONS524333 OXO524333 PHK524333 PRG524333 QBC524333 QKY524333 QUU524333 REQ524333 ROM524333 RYI524333 SIE524333 SSA524333 TBW524333 TLS524333 TVO524333 UFK524333 UPG524333 UZC524333 VIY524333 VSU524333 WCQ524333 WMM524333 WWI524333 AA589869 JW589869 TS589869 ADO589869 ANK589869 AXG589869 BHC589869 BQY589869 CAU589869 CKQ589869 CUM589869 DEI589869 DOE589869 DYA589869 EHW589869 ERS589869 FBO589869 FLK589869 FVG589869 GFC589869 GOY589869 GYU589869 HIQ589869 HSM589869 ICI589869 IME589869 IWA589869 JFW589869 JPS589869 JZO589869 KJK589869 KTG589869 LDC589869 LMY589869 LWU589869 MGQ589869 MQM589869 NAI589869 NKE589869 NUA589869 ODW589869 ONS589869 OXO589869 PHK589869 PRG589869 QBC589869 QKY589869 QUU589869 REQ589869 ROM589869 RYI589869 SIE589869 SSA589869 TBW589869 TLS589869 TVO589869 UFK589869 UPG589869 UZC589869 VIY589869 VSU589869 WCQ589869 WMM589869 WWI589869 AA655405 JW655405 TS655405 ADO655405 ANK655405 AXG655405 BHC655405 BQY655405 CAU655405 CKQ655405 CUM655405 DEI655405 DOE655405 DYA655405 EHW655405 ERS655405 FBO655405 FLK655405 FVG655405 GFC655405 GOY655405 GYU655405 HIQ655405 HSM655405 ICI655405 IME655405 IWA655405 JFW655405 JPS655405 JZO655405 KJK655405 KTG655405 LDC655405 LMY655405 LWU655405 MGQ655405 MQM655405 NAI655405 NKE655405 NUA655405 ODW655405 ONS655405 OXO655405 PHK655405 PRG655405 QBC655405 QKY655405 QUU655405 REQ655405 ROM655405 RYI655405 SIE655405 SSA655405 TBW655405 TLS655405 TVO655405 UFK655405 UPG655405 UZC655405 VIY655405 VSU655405 WCQ655405 WMM655405 WWI655405 AA720941 JW720941 TS720941 ADO720941 ANK720941 AXG720941 BHC720941 BQY720941 CAU720941 CKQ720941 CUM720941 DEI720941 DOE720941 DYA720941 EHW720941 ERS720941 FBO720941 FLK720941 FVG720941 GFC720941 GOY720941 GYU720941 HIQ720941 HSM720941 ICI720941 IME720941 IWA720941 JFW720941 JPS720941 JZO720941 KJK720941 KTG720941 LDC720941 LMY720941 LWU720941 MGQ720941 MQM720941 NAI720941 NKE720941 NUA720941 ODW720941 ONS720941 OXO720941 PHK720941 PRG720941 QBC720941 QKY720941 QUU720941 REQ720941 ROM720941 RYI720941 SIE720941 SSA720941 TBW720941 TLS720941 TVO720941 UFK720941 UPG720941 UZC720941 VIY720941 VSU720941 WCQ720941 WMM720941 WWI720941 AA786477 JW786477 TS786477 ADO786477 ANK786477 AXG786477 BHC786477 BQY786477 CAU786477 CKQ786477 CUM786477 DEI786477 DOE786477 DYA786477 EHW786477 ERS786477 FBO786477 FLK786477 FVG786477 GFC786477 GOY786477 GYU786477 HIQ786477 HSM786477 ICI786477 IME786477 IWA786477 JFW786477 JPS786477 JZO786477 KJK786477 KTG786477 LDC786477 LMY786477 LWU786477 MGQ786477 MQM786477 NAI786477 NKE786477 NUA786477 ODW786477 ONS786477 OXO786477 PHK786477 PRG786477 QBC786477 QKY786477 QUU786477 REQ786477 ROM786477 RYI786477 SIE786477 SSA786477 TBW786477 TLS786477 TVO786477 UFK786477 UPG786477 UZC786477 VIY786477 VSU786477 WCQ786477 WMM786477 WWI786477 AA852013 JW852013 TS852013 ADO852013 ANK852013 AXG852013 BHC852013 BQY852013 CAU852013 CKQ852013 CUM852013 DEI852013 DOE852013 DYA852013 EHW852013 ERS852013 FBO852013 FLK852013 FVG852013 GFC852013 GOY852013 GYU852013 HIQ852013 HSM852013 ICI852013 IME852013 IWA852013 JFW852013 JPS852013 JZO852013 KJK852013 KTG852013 LDC852013 LMY852013 LWU852013 MGQ852013 MQM852013 NAI852013 NKE852013 NUA852013 ODW852013 ONS852013 OXO852013 PHK852013 PRG852013 QBC852013 QKY852013 QUU852013 REQ852013 ROM852013 RYI852013 SIE852013 SSA852013 TBW852013 TLS852013 TVO852013 UFK852013 UPG852013 UZC852013 VIY852013 VSU852013 WCQ852013 WMM852013 WWI852013 AA917549 JW917549 TS917549 ADO917549 ANK917549 AXG917549 BHC917549 BQY917549 CAU917549 CKQ917549 CUM917549 DEI917549 DOE917549 DYA917549 EHW917549 ERS917549 FBO917549 FLK917549 FVG917549 GFC917549 GOY917549 GYU917549 HIQ917549 HSM917549 ICI917549 IME917549 IWA917549 JFW917549 JPS917549 JZO917549 KJK917549 KTG917549 LDC917549 LMY917549 LWU917549 MGQ917549 MQM917549 NAI917549 NKE917549 NUA917549 ODW917549 ONS917549 OXO917549 PHK917549 PRG917549 QBC917549 QKY917549 QUU917549 REQ917549 ROM917549 RYI917549 SIE917549 SSA917549 TBW917549 TLS917549 TVO917549 UFK917549 UPG917549 UZC917549 VIY917549 VSU917549 WCQ917549 WMM917549 WWI917549 AA983085 JW983085 TS983085 ADO983085 ANK983085 AXG983085 BHC983085 BQY983085 CAU983085 CKQ983085 CUM983085 DEI983085 DOE983085 DYA983085 EHW983085 ERS983085 FBO983085 FLK983085 FVG983085 GFC983085 GOY983085 GYU983085 HIQ983085 HSM983085 ICI983085 IME983085 IWA983085 JFW983085 JPS983085 JZO983085 KJK983085 KTG983085 LDC983085 LMY983085 LWU983085 MGQ983085 MQM983085 NAI983085 NKE983085 NUA983085 ODW983085 ONS983085 OXO983085 PHK983085 PRG983085 QBC983085 QKY983085 QUU983085 REQ983085 ROM983085 RYI983085 SIE983085 SSA983085 TBW983085 TLS983085 TVO983085 UFK983085 UPG983085 UZC983085 VIY983085 VSU983085 WCQ983085 WMM983085 WWI983085 AC45 JY45 TU45 ADQ45 ANM45 AXI45 BHE45 BRA45 CAW45 CKS45 CUO45 DEK45 DOG45 DYC45 EHY45 ERU45 FBQ45 FLM45 FVI45 GFE45 GPA45 GYW45 HIS45 HSO45 ICK45 IMG45 IWC45 JFY45 JPU45 JZQ45 KJM45 KTI45 LDE45 LNA45 LWW45 MGS45 MQO45 NAK45 NKG45 NUC45 ODY45 ONU45 OXQ45 PHM45 PRI45 QBE45 QLA45 QUW45 RES45 ROO45 RYK45 SIG45 SSC45 TBY45 TLU45 TVQ45 UFM45 UPI45 UZE45 VJA45 VSW45 WCS45 WMO45 WWK45 AC65581 JY65581 TU65581 ADQ65581 ANM65581 AXI65581 BHE65581 BRA65581 CAW65581 CKS65581 CUO65581 DEK65581 DOG65581 DYC65581 EHY65581 ERU65581 FBQ65581 FLM65581 FVI65581 GFE65581 GPA65581 GYW65581 HIS65581 HSO65581 ICK65581 IMG65581 IWC65581 JFY65581 JPU65581 JZQ65581 KJM65581 KTI65581 LDE65581 LNA65581 LWW65581 MGS65581 MQO65581 NAK65581 NKG65581 NUC65581 ODY65581 ONU65581 OXQ65581 PHM65581 PRI65581 QBE65581 QLA65581 QUW65581 RES65581 ROO65581 RYK65581 SIG65581 SSC65581 TBY65581 TLU65581 TVQ65581 UFM65581 UPI65581 UZE65581 VJA65581 VSW65581 WCS65581 WMO65581 WWK65581 AC131117 JY131117 TU131117 ADQ131117 ANM131117 AXI131117 BHE131117 BRA131117 CAW131117 CKS131117 CUO131117 DEK131117 DOG131117 DYC131117 EHY131117 ERU131117 FBQ131117 FLM131117 FVI131117 GFE131117 GPA131117 GYW131117 HIS131117 HSO131117 ICK131117 IMG131117 IWC131117 JFY131117 JPU131117 JZQ131117 KJM131117 KTI131117 LDE131117 LNA131117 LWW131117 MGS131117 MQO131117 NAK131117 NKG131117 NUC131117 ODY131117 ONU131117 OXQ131117 PHM131117 PRI131117 QBE131117 QLA131117 QUW131117 RES131117 ROO131117 RYK131117 SIG131117 SSC131117 TBY131117 TLU131117 TVQ131117 UFM131117 UPI131117 UZE131117 VJA131117 VSW131117 WCS131117 WMO131117 WWK131117 AC196653 JY196653 TU196653 ADQ196653 ANM196653 AXI196653 BHE196653 BRA196653 CAW196653 CKS196653 CUO196653 DEK196653 DOG196653 DYC196653 EHY196653 ERU196653 FBQ196653 FLM196653 FVI196653 GFE196653 GPA196653 GYW196653 HIS196653 HSO196653 ICK196653 IMG196653 IWC196653 JFY196653 JPU196653 JZQ196653 KJM196653 KTI196653 LDE196653 LNA196653 LWW196653 MGS196653 MQO196653 NAK196653 NKG196653 NUC196653 ODY196653 ONU196653 OXQ196653 PHM196653 PRI196653 QBE196653 QLA196653 QUW196653 RES196653 ROO196653 RYK196653 SIG196653 SSC196653 TBY196653 TLU196653 TVQ196653 UFM196653 UPI196653 UZE196653 VJA196653 VSW196653 WCS196653 WMO196653 WWK196653 AC262189 JY262189 TU262189 ADQ262189 ANM262189 AXI262189 BHE262189 BRA262189 CAW262189 CKS262189 CUO262189 DEK262189 DOG262189 DYC262189 EHY262189 ERU262189 FBQ262189 FLM262189 FVI262189 GFE262189 GPA262189 GYW262189 HIS262189 HSO262189 ICK262189 IMG262189 IWC262189 JFY262189 JPU262189 JZQ262189 KJM262189 KTI262189 LDE262189 LNA262189 LWW262189 MGS262189 MQO262189 NAK262189 NKG262189 NUC262189 ODY262189 ONU262189 OXQ262189 PHM262189 PRI262189 QBE262189 QLA262189 QUW262189 RES262189 ROO262189 RYK262189 SIG262189 SSC262189 TBY262189 TLU262189 TVQ262189 UFM262189 UPI262189 UZE262189 VJA262189 VSW262189 WCS262189 WMO262189 WWK262189 AC327725 JY327725 TU327725 ADQ327725 ANM327725 AXI327725 BHE327725 BRA327725 CAW327725 CKS327725 CUO327725 DEK327725 DOG327725 DYC327725 EHY327725 ERU327725 FBQ327725 FLM327725 FVI327725 GFE327725 GPA327725 GYW327725 HIS327725 HSO327725 ICK327725 IMG327725 IWC327725 JFY327725 JPU327725 JZQ327725 KJM327725 KTI327725 LDE327725 LNA327725 LWW327725 MGS327725 MQO327725 NAK327725 NKG327725 NUC327725 ODY327725 ONU327725 OXQ327725 PHM327725 PRI327725 QBE327725 QLA327725 QUW327725 RES327725 ROO327725 RYK327725 SIG327725 SSC327725 TBY327725 TLU327725 TVQ327725 UFM327725 UPI327725 UZE327725 VJA327725 VSW327725 WCS327725 WMO327725 WWK327725 AC393261 JY393261 TU393261 ADQ393261 ANM393261 AXI393261 BHE393261 BRA393261 CAW393261 CKS393261 CUO393261 DEK393261 DOG393261 DYC393261 EHY393261 ERU393261 FBQ393261 FLM393261 FVI393261 GFE393261 GPA393261 GYW393261 HIS393261 HSO393261 ICK393261 IMG393261 IWC393261 JFY393261 JPU393261 JZQ393261 KJM393261 KTI393261 LDE393261 LNA393261 LWW393261 MGS393261 MQO393261 NAK393261 NKG393261 NUC393261 ODY393261 ONU393261 OXQ393261 PHM393261 PRI393261 QBE393261 QLA393261 QUW393261 RES393261 ROO393261 RYK393261 SIG393261 SSC393261 TBY393261 TLU393261 TVQ393261 UFM393261 UPI393261 UZE393261 VJA393261 VSW393261 WCS393261 WMO393261 WWK393261 AC458797 JY458797 TU458797 ADQ458797 ANM458797 AXI458797 BHE458797 BRA458797 CAW458797 CKS458797 CUO458797 DEK458797 DOG458797 DYC458797 EHY458797 ERU458797 FBQ458797 FLM458797 FVI458797 GFE458797 GPA458797 GYW458797 HIS458797 HSO458797 ICK458797 IMG458797 IWC458797 JFY458797 JPU458797 JZQ458797 KJM458797 KTI458797 LDE458797 LNA458797 LWW458797 MGS458797 MQO458797 NAK458797 NKG458797 NUC458797 ODY458797 ONU458797 OXQ458797 PHM458797 PRI458797 QBE458797 QLA458797 QUW458797 RES458797 ROO458797 RYK458797 SIG458797 SSC458797 TBY458797 TLU458797 TVQ458797 UFM458797 UPI458797 UZE458797 VJA458797 VSW458797 WCS458797 WMO458797 WWK458797 AC524333 JY524333 TU524333 ADQ524333 ANM524333 AXI524333 BHE524333 BRA524333 CAW524333 CKS524333 CUO524333 DEK524333 DOG524333 DYC524333 EHY524333 ERU524333 FBQ524333 FLM524333 FVI524333 GFE524333 GPA524333 GYW524333 HIS524333 HSO524333 ICK524333 IMG524333 IWC524333 JFY524333 JPU524333 JZQ524333 KJM524333 KTI524333 LDE524333 LNA524333 LWW524333 MGS524333 MQO524333 NAK524333 NKG524333 NUC524333 ODY524333 ONU524333 OXQ524333 PHM524333 PRI524333 QBE524333 QLA524333 QUW524333 RES524333 ROO524333 RYK524333 SIG524333 SSC524333 TBY524333 TLU524333 TVQ524333 UFM524333 UPI524333 UZE524333 VJA524333 VSW524333 WCS524333 WMO524333 WWK524333 AC589869 JY589869 TU589869 ADQ589869 ANM589869 AXI589869 BHE589869 BRA589869 CAW589869 CKS589869 CUO589869 DEK589869 DOG589869 DYC589869 EHY589869 ERU589869 FBQ589869 FLM589869 FVI589869 GFE589869 GPA589869 GYW589869 HIS589869 HSO589869 ICK589869 IMG589869 IWC589869 JFY589869 JPU589869 JZQ589869 KJM589869 KTI589869 LDE589869 LNA589869 LWW589869 MGS589869 MQO589869 NAK589869 NKG589869 NUC589869 ODY589869 ONU589869 OXQ589869 PHM589869 PRI589869 QBE589869 QLA589869 QUW589869 RES589869 ROO589869 RYK589869 SIG589869 SSC589869 TBY589869 TLU589869 TVQ589869 UFM589869 UPI589869 UZE589869 VJA589869 VSW589869 WCS589869 WMO589869 WWK589869 AC655405 JY655405 TU655405 ADQ655405 ANM655405 AXI655405 BHE655405 BRA655405 CAW655405 CKS655405 CUO655405 DEK655405 DOG655405 DYC655405 EHY655405 ERU655405 FBQ655405 FLM655405 FVI655405 GFE655405 GPA655405 GYW655405 HIS655405 HSO655405 ICK655405 IMG655405 IWC655405 JFY655405 JPU655405 JZQ655405 KJM655405 KTI655405 LDE655405 LNA655405 LWW655405 MGS655405 MQO655405 NAK655405 NKG655405 NUC655405 ODY655405 ONU655405 OXQ655405 PHM655405 PRI655405 QBE655405 QLA655405 QUW655405 RES655405 ROO655405 RYK655405 SIG655405 SSC655405 TBY655405 TLU655405 TVQ655405 UFM655405 UPI655405 UZE655405 VJA655405 VSW655405 WCS655405 WMO655405 WWK655405 AC720941 JY720941 TU720941 ADQ720941 ANM720941 AXI720941 BHE720941 BRA720941 CAW720941 CKS720941 CUO720941 DEK720941 DOG720941 DYC720941 EHY720941 ERU720941 FBQ720941 FLM720941 FVI720941 GFE720941 GPA720941 GYW720941 HIS720941 HSO720941 ICK720941 IMG720941 IWC720941 JFY720941 JPU720941 JZQ720941 KJM720941 KTI720941 LDE720941 LNA720941 LWW720941 MGS720941 MQO720941 NAK720941 NKG720941 NUC720941 ODY720941 ONU720941 OXQ720941 PHM720941 PRI720941 QBE720941 QLA720941 QUW720941 RES720941 ROO720941 RYK720941 SIG720941 SSC720941 TBY720941 TLU720941 TVQ720941 UFM720941 UPI720941 UZE720941 VJA720941 VSW720941 WCS720941 WMO720941 WWK720941 AC786477 JY786477 TU786477 ADQ786477 ANM786477 AXI786477 BHE786477 BRA786477 CAW786477 CKS786477 CUO786477 DEK786477 DOG786477 DYC786477 EHY786477 ERU786477 FBQ786477 FLM786477 FVI786477 GFE786477 GPA786477 GYW786477 HIS786477 HSO786477 ICK786477 IMG786477 IWC786477 JFY786477 JPU786477 JZQ786477 KJM786477 KTI786477 LDE786477 LNA786477 LWW786477 MGS786477 MQO786477 NAK786477 NKG786477 NUC786477 ODY786477 ONU786477 OXQ786477 PHM786477 PRI786477 QBE786477 QLA786477 QUW786477 RES786477 ROO786477 RYK786477 SIG786477 SSC786477 TBY786477 TLU786477 TVQ786477 UFM786477 UPI786477 UZE786477 VJA786477 VSW786477 WCS786477 WMO786477 WWK786477 AC852013 JY852013 TU852013 ADQ852013 ANM852013 AXI852013 BHE852013 BRA852013 CAW852013 CKS852013 CUO852013 DEK852013 DOG852013 DYC852013 EHY852013 ERU852013 FBQ852013 FLM852013 FVI852013 GFE852013 GPA852013 GYW852013 HIS852013 HSO852013 ICK852013 IMG852013 IWC852013 JFY852013 JPU852013 JZQ852013 KJM852013 KTI852013 LDE852013 LNA852013 LWW852013 MGS852013 MQO852013 NAK852013 NKG852013 NUC852013 ODY852013 ONU852013 OXQ852013 PHM852013 PRI852013 QBE852013 QLA852013 QUW852013 RES852013 ROO852013 RYK852013 SIG852013 SSC852013 TBY852013 TLU852013 TVQ852013 UFM852013 UPI852013 UZE852013 VJA852013 VSW852013 WCS852013 WMO852013 WWK852013 AC917549 JY917549 TU917549 ADQ917549 ANM917549 AXI917549 BHE917549 BRA917549 CAW917549 CKS917549 CUO917549 DEK917549 DOG917549 DYC917549 EHY917549 ERU917549 FBQ917549 FLM917549 FVI917549 GFE917549 GPA917549 GYW917549 HIS917549 HSO917549 ICK917549 IMG917549 IWC917549 JFY917549 JPU917549 JZQ917549 KJM917549 KTI917549 LDE917549 LNA917549 LWW917549 MGS917549 MQO917549 NAK917549 NKG917549 NUC917549 ODY917549 ONU917549 OXQ917549 PHM917549 PRI917549 QBE917549 QLA917549 QUW917549 RES917549 ROO917549 RYK917549 SIG917549 SSC917549 TBY917549 TLU917549 TVQ917549 UFM917549 UPI917549 UZE917549 VJA917549 VSW917549 WCS917549 WMO917549 WWK917549 AC983085 JY983085 TU983085 ADQ983085 ANM983085 AXI983085 BHE983085 BRA983085 CAW983085 CKS983085 CUO983085 DEK983085 DOG983085 DYC983085 EHY983085 ERU983085 FBQ983085 FLM983085 FVI983085 GFE983085 GPA983085 GYW983085 HIS983085 HSO983085 ICK983085 IMG983085 IWC983085 JFY983085 JPU983085 JZQ983085 KJM983085 KTI983085 LDE983085 LNA983085 LWW983085 MGS983085 MQO983085 NAK983085 NKG983085 NUC983085 ODY983085 ONU983085 OXQ983085 PHM983085 PRI983085 QBE983085 QLA983085 QUW983085 RES983085 ROO983085 RYK983085 SIG983085 SSC983085 TBY983085 TLU983085 TVQ983085 UFM983085 UPI983085 UZE983085 VJA983085 VSW983085 WCS983085 WMO983085 WWK983085 AA50 JW50 TS50 ADO50 ANK50 AXG50 BHC50 BQY50 CAU50 CKQ50 CUM50 DEI50 DOE50 DYA50 EHW50 ERS50 FBO50 FLK50 FVG50 GFC50 GOY50 GYU50 HIQ50 HSM50 ICI50 IME50 IWA50 JFW50 JPS50 JZO50 KJK50 KTG50 LDC50 LMY50 LWU50 MGQ50 MQM50 NAI50 NKE50 NUA50 ODW50 ONS50 OXO50 PHK50 PRG50 QBC50 QKY50 QUU50 REQ50 ROM50 RYI50 SIE50 SSA50 TBW50 TLS50 TVO50 UFK50 UPG50 UZC50 VIY50 VSU50 WCQ50 WMM50 WWI50 AA65586 JW65586 TS65586 ADO65586 ANK65586 AXG65586 BHC65586 BQY65586 CAU65586 CKQ65586 CUM65586 DEI65586 DOE65586 DYA65586 EHW65586 ERS65586 FBO65586 FLK65586 FVG65586 GFC65586 GOY65586 GYU65586 HIQ65586 HSM65586 ICI65586 IME65586 IWA65586 JFW65586 JPS65586 JZO65586 KJK65586 KTG65586 LDC65586 LMY65586 LWU65586 MGQ65586 MQM65586 NAI65586 NKE65586 NUA65586 ODW65586 ONS65586 OXO65586 PHK65586 PRG65586 QBC65586 QKY65586 QUU65586 REQ65586 ROM65586 RYI65586 SIE65586 SSA65586 TBW65586 TLS65586 TVO65586 UFK65586 UPG65586 UZC65586 VIY65586 VSU65586 WCQ65586 WMM65586 WWI65586 AA131122 JW131122 TS131122 ADO131122 ANK131122 AXG131122 BHC131122 BQY131122 CAU131122 CKQ131122 CUM131122 DEI131122 DOE131122 DYA131122 EHW131122 ERS131122 FBO131122 FLK131122 FVG131122 GFC131122 GOY131122 GYU131122 HIQ131122 HSM131122 ICI131122 IME131122 IWA131122 JFW131122 JPS131122 JZO131122 KJK131122 KTG131122 LDC131122 LMY131122 LWU131122 MGQ131122 MQM131122 NAI131122 NKE131122 NUA131122 ODW131122 ONS131122 OXO131122 PHK131122 PRG131122 QBC131122 QKY131122 QUU131122 REQ131122 ROM131122 RYI131122 SIE131122 SSA131122 TBW131122 TLS131122 TVO131122 UFK131122 UPG131122 UZC131122 VIY131122 VSU131122 WCQ131122 WMM131122 WWI131122 AA196658 JW196658 TS196658 ADO196658 ANK196658 AXG196658 BHC196658 BQY196658 CAU196658 CKQ196658 CUM196658 DEI196658 DOE196658 DYA196658 EHW196658 ERS196658 FBO196658 FLK196658 FVG196658 GFC196658 GOY196658 GYU196658 HIQ196658 HSM196658 ICI196658 IME196658 IWA196658 JFW196658 JPS196658 JZO196658 KJK196658 KTG196658 LDC196658 LMY196658 LWU196658 MGQ196658 MQM196658 NAI196658 NKE196658 NUA196658 ODW196658 ONS196658 OXO196658 PHK196658 PRG196658 QBC196658 QKY196658 QUU196658 REQ196658 ROM196658 RYI196658 SIE196658 SSA196658 TBW196658 TLS196658 TVO196658 UFK196658 UPG196658 UZC196658 VIY196658 VSU196658 WCQ196658 WMM196658 WWI196658 AA262194 JW262194 TS262194 ADO262194 ANK262194 AXG262194 BHC262194 BQY262194 CAU262194 CKQ262194 CUM262194 DEI262194 DOE262194 DYA262194 EHW262194 ERS262194 FBO262194 FLK262194 FVG262194 GFC262194 GOY262194 GYU262194 HIQ262194 HSM262194 ICI262194 IME262194 IWA262194 JFW262194 JPS262194 JZO262194 KJK262194 KTG262194 LDC262194 LMY262194 LWU262194 MGQ262194 MQM262194 NAI262194 NKE262194 NUA262194 ODW262194 ONS262194 OXO262194 PHK262194 PRG262194 QBC262194 QKY262194 QUU262194 REQ262194 ROM262194 RYI262194 SIE262194 SSA262194 TBW262194 TLS262194 TVO262194 UFK262194 UPG262194 UZC262194 VIY262194 VSU262194 WCQ262194 WMM262194 WWI262194 AA327730 JW327730 TS327730 ADO327730 ANK327730 AXG327730 BHC327730 BQY327730 CAU327730 CKQ327730 CUM327730 DEI327730 DOE327730 DYA327730 EHW327730 ERS327730 FBO327730 FLK327730 FVG327730 GFC327730 GOY327730 GYU327730 HIQ327730 HSM327730 ICI327730 IME327730 IWA327730 JFW327730 JPS327730 JZO327730 KJK327730 KTG327730 LDC327730 LMY327730 LWU327730 MGQ327730 MQM327730 NAI327730 NKE327730 NUA327730 ODW327730 ONS327730 OXO327730 PHK327730 PRG327730 QBC327730 QKY327730 QUU327730 REQ327730 ROM327730 RYI327730 SIE327730 SSA327730 TBW327730 TLS327730 TVO327730 UFK327730 UPG327730 UZC327730 VIY327730 VSU327730 WCQ327730 WMM327730 WWI327730 AA393266 JW393266 TS393266 ADO393266 ANK393266 AXG393266 BHC393266 BQY393266 CAU393266 CKQ393266 CUM393266 DEI393266 DOE393266 DYA393266 EHW393266 ERS393266 FBO393266 FLK393266 FVG393266 GFC393266 GOY393266 GYU393266 HIQ393266 HSM393266 ICI393266 IME393266 IWA393266 JFW393266 JPS393266 JZO393266 KJK393266 KTG393266 LDC393266 LMY393266 LWU393266 MGQ393266 MQM393266 NAI393266 NKE393266 NUA393266 ODW393266 ONS393266 OXO393266 PHK393266 PRG393266 QBC393266 QKY393266 QUU393266 REQ393266 ROM393266 RYI393266 SIE393266 SSA393266 TBW393266 TLS393266 TVO393266 UFK393266 UPG393266 UZC393266 VIY393266 VSU393266 WCQ393266 WMM393266 WWI393266 AA458802 JW458802 TS458802 ADO458802 ANK458802 AXG458802 BHC458802 BQY458802 CAU458802 CKQ458802 CUM458802 DEI458802 DOE458802 DYA458802 EHW458802 ERS458802 FBO458802 FLK458802 FVG458802 GFC458802 GOY458802 GYU458802 HIQ458802 HSM458802 ICI458802 IME458802 IWA458802 JFW458802 JPS458802 JZO458802 KJK458802 KTG458802 LDC458802 LMY458802 LWU458802 MGQ458802 MQM458802 NAI458802 NKE458802 NUA458802 ODW458802 ONS458802 OXO458802 PHK458802 PRG458802 QBC458802 QKY458802 QUU458802 REQ458802 ROM458802 RYI458802 SIE458802 SSA458802 TBW458802 TLS458802 TVO458802 UFK458802 UPG458802 UZC458802 VIY458802 VSU458802 WCQ458802 WMM458802 WWI458802 AA524338 JW524338 TS524338 ADO524338 ANK524338 AXG524338 BHC524338 BQY524338 CAU524338 CKQ524338 CUM524338 DEI524338 DOE524338 DYA524338 EHW524338 ERS524338 FBO524338 FLK524338 FVG524338 GFC524338 GOY524338 GYU524338 HIQ524338 HSM524338 ICI524338 IME524338 IWA524338 JFW524338 JPS524338 JZO524338 KJK524338 KTG524338 LDC524338 LMY524338 LWU524338 MGQ524338 MQM524338 NAI524338 NKE524338 NUA524338 ODW524338 ONS524338 OXO524338 PHK524338 PRG524338 QBC524338 QKY524338 QUU524338 REQ524338 ROM524338 RYI524338 SIE524338 SSA524338 TBW524338 TLS524338 TVO524338 UFK524338 UPG524338 UZC524338 VIY524338 VSU524338 WCQ524338 WMM524338 WWI524338 AA589874 JW589874 TS589874 ADO589874 ANK589874 AXG589874 BHC589874 BQY589874 CAU589874 CKQ589874 CUM589874 DEI589874 DOE589874 DYA589874 EHW589874 ERS589874 FBO589874 FLK589874 FVG589874 GFC589874 GOY589874 GYU589874 HIQ589874 HSM589874 ICI589874 IME589874 IWA589874 JFW589874 JPS589874 JZO589874 KJK589874 KTG589874 LDC589874 LMY589874 LWU589874 MGQ589874 MQM589874 NAI589874 NKE589874 NUA589874 ODW589874 ONS589874 OXO589874 PHK589874 PRG589874 QBC589874 QKY589874 QUU589874 REQ589874 ROM589874 RYI589874 SIE589874 SSA589874 TBW589874 TLS589874 TVO589874 UFK589874 UPG589874 UZC589874 VIY589874 VSU589874 WCQ589874 WMM589874 WWI589874 AA655410 JW655410 TS655410 ADO655410 ANK655410 AXG655410 BHC655410 BQY655410 CAU655410 CKQ655410 CUM655410 DEI655410 DOE655410 DYA655410 EHW655410 ERS655410 FBO655410 FLK655410 FVG655410 GFC655410 GOY655410 GYU655410 HIQ655410 HSM655410 ICI655410 IME655410 IWA655410 JFW655410 JPS655410 JZO655410 KJK655410 KTG655410 LDC655410 LMY655410 LWU655410 MGQ655410 MQM655410 NAI655410 NKE655410 NUA655410 ODW655410 ONS655410 OXO655410 PHK655410 PRG655410 QBC655410 QKY655410 QUU655410 REQ655410 ROM655410 RYI655410 SIE655410 SSA655410 TBW655410 TLS655410 TVO655410 UFK655410 UPG655410 UZC655410 VIY655410 VSU655410 WCQ655410 WMM655410 WWI655410 AA720946 JW720946 TS720946 ADO720946 ANK720946 AXG720946 BHC720946 BQY720946 CAU720946 CKQ720946 CUM720946 DEI720946 DOE720946 DYA720946 EHW720946 ERS720946 FBO720946 FLK720946 FVG720946 GFC720946 GOY720946 GYU720946 HIQ720946 HSM720946 ICI720946 IME720946 IWA720946 JFW720946 JPS720946 JZO720946 KJK720946 KTG720946 LDC720946 LMY720946 LWU720946 MGQ720946 MQM720946 NAI720946 NKE720946 NUA720946 ODW720946 ONS720946 OXO720946 PHK720946 PRG720946 QBC720946 QKY720946 QUU720946 REQ720946 ROM720946 RYI720946 SIE720946 SSA720946 TBW720946 TLS720946 TVO720946 UFK720946 UPG720946 UZC720946 VIY720946 VSU720946 WCQ720946 WMM720946 WWI720946 AA786482 JW786482 TS786482 ADO786482 ANK786482 AXG786482 BHC786482 BQY786482 CAU786482 CKQ786482 CUM786482 DEI786482 DOE786482 DYA786482 EHW786482 ERS786482 FBO786482 FLK786482 FVG786482 GFC786482 GOY786482 GYU786482 HIQ786482 HSM786482 ICI786482 IME786482 IWA786482 JFW786482 JPS786482 JZO786482 KJK786482 KTG786482 LDC786482 LMY786482 LWU786482 MGQ786482 MQM786482 NAI786482 NKE786482 NUA786482 ODW786482 ONS786482 OXO786482 PHK786482 PRG786482 QBC786482 QKY786482 QUU786482 REQ786482 ROM786482 RYI786482 SIE786482 SSA786482 TBW786482 TLS786482 TVO786482 UFK786482 UPG786482 UZC786482 VIY786482 VSU786482 WCQ786482 WMM786482 WWI786482 AA852018 JW852018 TS852018 ADO852018 ANK852018 AXG852018 BHC852018 BQY852018 CAU852018 CKQ852018 CUM852018 DEI852018 DOE852018 DYA852018 EHW852018 ERS852018 FBO852018 FLK852018 FVG852018 GFC852018 GOY852018 GYU852018 HIQ852018 HSM852018 ICI852018 IME852018 IWA852018 JFW852018 JPS852018 JZO852018 KJK852018 KTG852018 LDC852018 LMY852018 LWU852018 MGQ852018 MQM852018 NAI852018 NKE852018 NUA852018 ODW852018 ONS852018 OXO852018 PHK852018 PRG852018 QBC852018 QKY852018 QUU852018 REQ852018 ROM852018 RYI852018 SIE852018 SSA852018 TBW852018 TLS852018 TVO852018 UFK852018 UPG852018 UZC852018 VIY852018 VSU852018 WCQ852018 WMM852018 WWI852018 AA917554 JW917554 TS917554 ADO917554 ANK917554 AXG917554 BHC917554 BQY917554 CAU917554 CKQ917554 CUM917554 DEI917554 DOE917554 DYA917554 EHW917554 ERS917554 FBO917554 FLK917554 FVG917554 GFC917554 GOY917554 GYU917554 HIQ917554 HSM917554 ICI917554 IME917554 IWA917554 JFW917554 JPS917554 JZO917554 KJK917554 KTG917554 LDC917554 LMY917554 LWU917554 MGQ917554 MQM917554 NAI917554 NKE917554 NUA917554 ODW917554 ONS917554 OXO917554 PHK917554 PRG917554 QBC917554 QKY917554 QUU917554 REQ917554 ROM917554 RYI917554 SIE917554 SSA917554 TBW917554 TLS917554 TVO917554 UFK917554 UPG917554 UZC917554 VIY917554 VSU917554 WCQ917554 WMM917554 WWI917554 AA983090 JW983090 TS983090 ADO983090 ANK983090 AXG983090 BHC983090 BQY983090 CAU983090 CKQ983090 CUM983090 DEI983090 DOE983090 DYA983090 EHW983090 ERS983090 FBO983090 FLK983090 FVG983090 GFC983090 GOY983090 GYU983090 HIQ983090 HSM983090 ICI983090 IME983090 IWA983090 JFW983090 JPS983090 JZO983090 KJK983090 KTG983090 LDC983090 LMY983090 LWU983090 MGQ983090 MQM983090 NAI983090 NKE983090 NUA983090 ODW983090 ONS983090 OXO983090 PHK983090 PRG983090 QBC983090 QKY983090 QUU983090 REQ983090 ROM983090 RYI983090 SIE983090 SSA983090 TBW983090 TLS983090 TVO983090 UFK983090 UPG983090 UZC983090 VIY983090 VSU983090 WCQ983090 WMM983090 WWI983090 AC50 JY50 TU50 ADQ50 ANM50 AXI50 BHE50 BRA50 CAW50 CKS50 CUO50 DEK50 DOG50 DYC50 EHY50 ERU50 FBQ50 FLM50 FVI50 GFE50 GPA50 GYW50 HIS50 HSO50 ICK50 IMG50 IWC50 JFY50 JPU50 JZQ50 KJM50 KTI50 LDE50 LNA50 LWW50 MGS50 MQO50 NAK50 NKG50 NUC50 ODY50 ONU50 OXQ50 PHM50 PRI50 QBE50 QLA50 QUW50 RES50 ROO50 RYK50 SIG50 SSC50 TBY50 TLU50 TVQ50 UFM50 UPI50 UZE50 VJA50 VSW50 WCS50 WMO50 WWK50 AC65586 JY65586 TU65586 ADQ65586 ANM65586 AXI65586 BHE65586 BRA65586 CAW65586 CKS65586 CUO65586 DEK65586 DOG65586 DYC65586 EHY65586 ERU65586 FBQ65586 FLM65586 FVI65586 GFE65586 GPA65586 GYW65586 HIS65586 HSO65586 ICK65586 IMG65586 IWC65586 JFY65586 JPU65586 JZQ65586 KJM65586 KTI65586 LDE65586 LNA65586 LWW65586 MGS65586 MQO65586 NAK65586 NKG65586 NUC65586 ODY65586 ONU65586 OXQ65586 PHM65586 PRI65586 QBE65586 QLA65586 QUW65586 RES65586 ROO65586 RYK65586 SIG65586 SSC65586 TBY65586 TLU65586 TVQ65586 UFM65586 UPI65586 UZE65586 VJA65586 VSW65586 WCS65586 WMO65586 WWK65586 AC131122 JY131122 TU131122 ADQ131122 ANM131122 AXI131122 BHE131122 BRA131122 CAW131122 CKS131122 CUO131122 DEK131122 DOG131122 DYC131122 EHY131122 ERU131122 FBQ131122 FLM131122 FVI131122 GFE131122 GPA131122 GYW131122 HIS131122 HSO131122 ICK131122 IMG131122 IWC131122 JFY131122 JPU131122 JZQ131122 KJM131122 KTI131122 LDE131122 LNA131122 LWW131122 MGS131122 MQO131122 NAK131122 NKG131122 NUC131122 ODY131122 ONU131122 OXQ131122 PHM131122 PRI131122 QBE131122 QLA131122 QUW131122 RES131122 ROO131122 RYK131122 SIG131122 SSC131122 TBY131122 TLU131122 TVQ131122 UFM131122 UPI131122 UZE131122 VJA131122 VSW131122 WCS131122 WMO131122 WWK131122 AC196658 JY196658 TU196658 ADQ196658 ANM196658 AXI196658 BHE196658 BRA196658 CAW196658 CKS196658 CUO196658 DEK196658 DOG196658 DYC196658 EHY196658 ERU196658 FBQ196658 FLM196658 FVI196658 GFE196658 GPA196658 GYW196658 HIS196658 HSO196658 ICK196658 IMG196658 IWC196658 JFY196658 JPU196658 JZQ196658 KJM196658 KTI196658 LDE196658 LNA196658 LWW196658 MGS196658 MQO196658 NAK196658 NKG196658 NUC196658 ODY196658 ONU196658 OXQ196658 PHM196658 PRI196658 QBE196658 QLA196658 QUW196658 RES196658 ROO196658 RYK196658 SIG196658 SSC196658 TBY196658 TLU196658 TVQ196658 UFM196658 UPI196658 UZE196658 VJA196658 VSW196658 WCS196658 WMO196658 WWK196658 AC262194 JY262194 TU262194 ADQ262194 ANM262194 AXI262194 BHE262194 BRA262194 CAW262194 CKS262194 CUO262194 DEK262194 DOG262194 DYC262194 EHY262194 ERU262194 FBQ262194 FLM262194 FVI262194 GFE262194 GPA262194 GYW262194 HIS262194 HSO262194 ICK262194 IMG262194 IWC262194 JFY262194 JPU262194 JZQ262194 KJM262194 KTI262194 LDE262194 LNA262194 LWW262194 MGS262194 MQO262194 NAK262194 NKG262194 NUC262194 ODY262194 ONU262194 OXQ262194 PHM262194 PRI262194 QBE262194 QLA262194 QUW262194 RES262194 ROO262194 RYK262194 SIG262194 SSC262194 TBY262194 TLU262194 TVQ262194 UFM262194 UPI262194 UZE262194 VJA262194 VSW262194 WCS262194 WMO262194 WWK262194 AC327730 JY327730 TU327730 ADQ327730 ANM327730 AXI327730 BHE327730 BRA327730 CAW327730 CKS327730 CUO327730 DEK327730 DOG327730 DYC327730 EHY327730 ERU327730 FBQ327730 FLM327730 FVI327730 GFE327730 GPA327730 GYW327730 HIS327730 HSO327730 ICK327730 IMG327730 IWC327730 JFY327730 JPU327730 JZQ327730 KJM327730 KTI327730 LDE327730 LNA327730 LWW327730 MGS327730 MQO327730 NAK327730 NKG327730 NUC327730 ODY327730 ONU327730 OXQ327730 PHM327730 PRI327730 QBE327730 QLA327730 QUW327730 RES327730 ROO327730 RYK327730 SIG327730 SSC327730 TBY327730 TLU327730 TVQ327730 UFM327730 UPI327730 UZE327730 VJA327730 VSW327730 WCS327730 WMO327730 WWK327730 AC393266 JY393266 TU393266 ADQ393266 ANM393266 AXI393266 BHE393266 BRA393266 CAW393266 CKS393266 CUO393266 DEK393266 DOG393266 DYC393266 EHY393266 ERU393266 FBQ393266 FLM393266 FVI393266 GFE393266 GPA393266 GYW393266 HIS393266 HSO393266 ICK393266 IMG393266 IWC393266 JFY393266 JPU393266 JZQ393266 KJM393266 KTI393266 LDE393266 LNA393266 LWW393266 MGS393266 MQO393266 NAK393266 NKG393266 NUC393266 ODY393266 ONU393266 OXQ393266 PHM393266 PRI393266 QBE393266 QLA393266 QUW393266 RES393266 ROO393266 RYK393266 SIG393266 SSC393266 TBY393266 TLU393266 TVQ393266 UFM393266 UPI393266 UZE393266 VJA393266 VSW393266 WCS393266 WMO393266 WWK393266 AC458802 JY458802 TU458802 ADQ458802 ANM458802 AXI458802 BHE458802 BRA458802 CAW458802 CKS458802 CUO458802 DEK458802 DOG458802 DYC458802 EHY458802 ERU458802 FBQ458802 FLM458802 FVI458802 GFE458802 GPA458802 GYW458802 HIS458802 HSO458802 ICK458802 IMG458802 IWC458802 JFY458802 JPU458802 JZQ458802 KJM458802 KTI458802 LDE458802 LNA458802 LWW458802 MGS458802 MQO458802 NAK458802 NKG458802 NUC458802 ODY458802 ONU458802 OXQ458802 PHM458802 PRI458802 QBE458802 QLA458802 QUW458802 RES458802 ROO458802 RYK458802 SIG458802 SSC458802 TBY458802 TLU458802 TVQ458802 UFM458802 UPI458802 UZE458802 VJA458802 VSW458802 WCS458802 WMO458802 WWK458802 AC524338 JY524338 TU524338 ADQ524338 ANM524338 AXI524338 BHE524338 BRA524338 CAW524338 CKS524338 CUO524338 DEK524338 DOG524338 DYC524338 EHY524338 ERU524338 FBQ524338 FLM524338 FVI524338 GFE524338 GPA524338 GYW524338 HIS524338 HSO524338 ICK524338 IMG524338 IWC524338 JFY524338 JPU524338 JZQ524338 KJM524338 KTI524338 LDE524338 LNA524338 LWW524338 MGS524338 MQO524338 NAK524338 NKG524338 NUC524338 ODY524338 ONU524338 OXQ524338 PHM524338 PRI524338 QBE524338 QLA524338 QUW524338 RES524338 ROO524338 RYK524338 SIG524338 SSC524338 TBY524338 TLU524338 TVQ524338 UFM524338 UPI524338 UZE524338 VJA524338 VSW524338 WCS524338 WMO524338 WWK524338 AC589874 JY589874 TU589874 ADQ589874 ANM589874 AXI589874 BHE589874 BRA589874 CAW589874 CKS589874 CUO589874 DEK589874 DOG589874 DYC589874 EHY589874 ERU589874 FBQ589874 FLM589874 FVI589874 GFE589874 GPA589874 GYW589874 HIS589874 HSO589874 ICK589874 IMG589874 IWC589874 JFY589874 JPU589874 JZQ589874 KJM589874 KTI589874 LDE589874 LNA589874 LWW589874 MGS589874 MQO589874 NAK589874 NKG589874 NUC589874 ODY589874 ONU589874 OXQ589874 PHM589874 PRI589874 QBE589874 QLA589874 QUW589874 RES589874 ROO589874 RYK589874 SIG589874 SSC589874 TBY589874 TLU589874 TVQ589874 UFM589874 UPI589874 UZE589874 VJA589874 VSW589874 WCS589874 WMO589874 WWK589874 AC655410 JY655410 TU655410 ADQ655410 ANM655410 AXI655410 BHE655410 BRA655410 CAW655410 CKS655410 CUO655410 DEK655410 DOG655410 DYC655410 EHY655410 ERU655410 FBQ655410 FLM655410 FVI655410 GFE655410 GPA655410 GYW655410 HIS655410 HSO655410 ICK655410 IMG655410 IWC655410 JFY655410 JPU655410 JZQ655410 KJM655410 KTI655410 LDE655410 LNA655410 LWW655410 MGS655410 MQO655410 NAK655410 NKG655410 NUC655410 ODY655410 ONU655410 OXQ655410 PHM655410 PRI655410 QBE655410 QLA655410 QUW655410 RES655410 ROO655410 RYK655410 SIG655410 SSC655410 TBY655410 TLU655410 TVQ655410 UFM655410 UPI655410 UZE655410 VJA655410 VSW655410 WCS655410 WMO655410 WWK655410 AC720946 JY720946 TU720946 ADQ720946 ANM720946 AXI720946 BHE720946 BRA720946 CAW720946 CKS720946 CUO720946 DEK720946 DOG720946 DYC720946 EHY720946 ERU720946 FBQ720946 FLM720946 FVI720946 GFE720946 GPA720946 GYW720946 HIS720946 HSO720946 ICK720946 IMG720946 IWC720946 JFY720946 JPU720946 JZQ720946 KJM720946 KTI720946 LDE720946 LNA720946 LWW720946 MGS720946 MQO720946 NAK720946 NKG720946 NUC720946 ODY720946 ONU720946 OXQ720946 PHM720946 PRI720946 QBE720946 QLA720946 QUW720946 RES720946 ROO720946 RYK720946 SIG720946 SSC720946 TBY720946 TLU720946 TVQ720946 UFM720946 UPI720946 UZE720946 VJA720946 VSW720946 WCS720946 WMO720946 WWK720946 AC786482 JY786482 TU786482 ADQ786482 ANM786482 AXI786482 BHE786482 BRA786482 CAW786482 CKS786482 CUO786482 DEK786482 DOG786482 DYC786482 EHY786482 ERU786482 FBQ786482 FLM786482 FVI786482 GFE786482 GPA786482 GYW786482 HIS786482 HSO786482 ICK786482 IMG786482 IWC786482 JFY786482 JPU786482 JZQ786482 KJM786482 KTI786482 LDE786482 LNA786482 LWW786482 MGS786482 MQO786482 NAK786482 NKG786482 NUC786482 ODY786482 ONU786482 OXQ786482 PHM786482 PRI786482 QBE786482 QLA786482 QUW786482 RES786482 ROO786482 RYK786482 SIG786482 SSC786482 TBY786482 TLU786482 TVQ786482 UFM786482 UPI786482 UZE786482 VJA786482 VSW786482 WCS786482 WMO786482 WWK786482 AC852018 JY852018 TU852018 ADQ852018 ANM852018 AXI852018 BHE852018 BRA852018 CAW852018 CKS852018 CUO852018 DEK852018 DOG852018 DYC852018 EHY852018 ERU852018 FBQ852018 FLM852018 FVI852018 GFE852018 GPA852018 GYW852018 HIS852018 HSO852018 ICK852018 IMG852018 IWC852018 JFY852018 JPU852018 JZQ852018 KJM852018 KTI852018 LDE852018 LNA852018 LWW852018 MGS852018 MQO852018 NAK852018 NKG852018 NUC852018 ODY852018 ONU852018 OXQ852018 PHM852018 PRI852018 QBE852018 QLA852018 QUW852018 RES852018 ROO852018 RYK852018 SIG852018 SSC852018 TBY852018 TLU852018 TVQ852018 UFM852018 UPI852018 UZE852018 VJA852018 VSW852018 WCS852018 WMO852018 WWK852018 AC917554 JY917554 TU917554 ADQ917554 ANM917554 AXI917554 BHE917554 BRA917554 CAW917554 CKS917554 CUO917554 DEK917554 DOG917554 DYC917554 EHY917554 ERU917554 FBQ917554 FLM917554 FVI917554 GFE917554 GPA917554 GYW917554 HIS917554 HSO917554 ICK917554 IMG917554 IWC917554 JFY917554 JPU917554 JZQ917554 KJM917554 KTI917554 LDE917554 LNA917554 LWW917554 MGS917554 MQO917554 NAK917554 NKG917554 NUC917554 ODY917554 ONU917554 OXQ917554 PHM917554 PRI917554 QBE917554 QLA917554 QUW917554 RES917554 ROO917554 RYK917554 SIG917554 SSC917554 TBY917554 TLU917554 TVQ917554 UFM917554 UPI917554 UZE917554 VJA917554 VSW917554 WCS917554 WMO917554 WWK917554 AC983090 JY983090 TU983090 ADQ983090 ANM983090 AXI983090 BHE983090 BRA983090 CAW983090 CKS983090 CUO983090 DEK983090 DOG983090 DYC983090 EHY983090 ERU983090 FBQ983090 FLM983090 FVI983090 GFE983090 GPA983090 GYW983090 HIS983090 HSO983090 ICK983090 IMG983090 IWC983090 JFY983090 JPU983090 JZQ983090 KJM983090 KTI983090 LDE983090 LNA983090 LWW983090 MGS983090 MQO983090 NAK983090 NKG983090 NUC983090 ODY983090 ONU983090 OXQ983090 PHM983090 PRI983090 QBE983090 QLA983090 QUW983090 RES983090 ROO983090 RYK983090 SIG983090 SSC983090 TBY983090 TLU983090 TVQ983090 UFM983090 UPI983090 UZE983090 VJA983090 VSW983090 WCS983090 WMO983090 WWK983090 AA55 JW55 TS55 ADO55 ANK55 AXG55 BHC55 BQY55 CAU55 CKQ55 CUM55 DEI55 DOE55 DYA55 EHW55 ERS55 FBO55 FLK55 FVG55 GFC55 GOY55 GYU55 HIQ55 HSM55 ICI55 IME55 IWA55 JFW55 JPS55 JZO55 KJK55 KTG55 LDC55 LMY55 LWU55 MGQ55 MQM55 NAI55 NKE55 NUA55 ODW55 ONS55 OXO55 PHK55 PRG55 QBC55 QKY55 QUU55 REQ55 ROM55 RYI55 SIE55 SSA55 TBW55 TLS55 TVO55 UFK55 UPG55 UZC55 VIY55 VSU55 WCQ55 WMM55 WWI55 AA65591 JW65591 TS65591 ADO65591 ANK65591 AXG65591 BHC65591 BQY65591 CAU65591 CKQ65591 CUM65591 DEI65591 DOE65591 DYA65591 EHW65591 ERS65591 FBO65591 FLK65591 FVG65591 GFC65591 GOY65591 GYU65591 HIQ65591 HSM65591 ICI65591 IME65591 IWA65591 JFW65591 JPS65591 JZO65591 KJK65591 KTG65591 LDC65591 LMY65591 LWU65591 MGQ65591 MQM65591 NAI65591 NKE65591 NUA65591 ODW65591 ONS65591 OXO65591 PHK65591 PRG65591 QBC65591 QKY65591 QUU65591 REQ65591 ROM65591 RYI65591 SIE65591 SSA65591 TBW65591 TLS65591 TVO65591 UFK65591 UPG65591 UZC65591 VIY65591 VSU65591 WCQ65591 WMM65591 WWI65591 AA131127 JW131127 TS131127 ADO131127 ANK131127 AXG131127 BHC131127 BQY131127 CAU131127 CKQ131127 CUM131127 DEI131127 DOE131127 DYA131127 EHW131127 ERS131127 FBO131127 FLK131127 FVG131127 GFC131127 GOY131127 GYU131127 HIQ131127 HSM131127 ICI131127 IME131127 IWA131127 JFW131127 JPS131127 JZO131127 KJK131127 KTG131127 LDC131127 LMY131127 LWU131127 MGQ131127 MQM131127 NAI131127 NKE131127 NUA131127 ODW131127 ONS131127 OXO131127 PHK131127 PRG131127 QBC131127 QKY131127 QUU131127 REQ131127 ROM131127 RYI131127 SIE131127 SSA131127 TBW131127 TLS131127 TVO131127 UFK131127 UPG131127 UZC131127 VIY131127 VSU131127 WCQ131127 WMM131127 WWI131127 AA196663 JW196663 TS196663 ADO196663 ANK196663 AXG196663 BHC196663 BQY196663 CAU196663 CKQ196663 CUM196663 DEI196663 DOE196663 DYA196663 EHW196663 ERS196663 FBO196663 FLK196663 FVG196663 GFC196663 GOY196663 GYU196663 HIQ196663 HSM196663 ICI196663 IME196663 IWA196663 JFW196663 JPS196663 JZO196663 KJK196663 KTG196663 LDC196663 LMY196663 LWU196663 MGQ196663 MQM196663 NAI196663 NKE196663 NUA196663 ODW196663 ONS196663 OXO196663 PHK196663 PRG196663 QBC196663 QKY196663 QUU196663 REQ196663 ROM196663 RYI196663 SIE196663 SSA196663 TBW196663 TLS196663 TVO196663 UFK196663 UPG196663 UZC196663 VIY196663 VSU196663 WCQ196663 WMM196663 WWI196663 AA262199 JW262199 TS262199 ADO262199 ANK262199 AXG262199 BHC262199 BQY262199 CAU262199 CKQ262199 CUM262199 DEI262199 DOE262199 DYA262199 EHW262199 ERS262199 FBO262199 FLK262199 FVG262199 GFC262199 GOY262199 GYU262199 HIQ262199 HSM262199 ICI262199 IME262199 IWA262199 JFW262199 JPS262199 JZO262199 KJK262199 KTG262199 LDC262199 LMY262199 LWU262199 MGQ262199 MQM262199 NAI262199 NKE262199 NUA262199 ODW262199 ONS262199 OXO262199 PHK262199 PRG262199 QBC262199 QKY262199 QUU262199 REQ262199 ROM262199 RYI262199 SIE262199 SSA262199 TBW262199 TLS262199 TVO262199 UFK262199 UPG262199 UZC262199 VIY262199 VSU262199 WCQ262199 WMM262199 WWI262199 AA327735 JW327735 TS327735 ADO327735 ANK327735 AXG327735 BHC327735 BQY327735 CAU327735 CKQ327735 CUM327735 DEI327735 DOE327735 DYA327735 EHW327735 ERS327735 FBO327735 FLK327735 FVG327735 GFC327735 GOY327735 GYU327735 HIQ327735 HSM327735 ICI327735 IME327735 IWA327735 JFW327735 JPS327735 JZO327735 KJK327735 KTG327735 LDC327735 LMY327735 LWU327735 MGQ327735 MQM327735 NAI327735 NKE327735 NUA327735 ODW327735 ONS327735 OXO327735 PHK327735 PRG327735 QBC327735 QKY327735 QUU327735 REQ327735 ROM327735 RYI327735 SIE327735 SSA327735 TBW327735 TLS327735 TVO327735 UFK327735 UPG327735 UZC327735 VIY327735 VSU327735 WCQ327735 WMM327735 WWI327735 AA393271 JW393271 TS393271 ADO393271 ANK393271 AXG393271 BHC393271 BQY393271 CAU393271 CKQ393271 CUM393271 DEI393271 DOE393271 DYA393271 EHW393271 ERS393271 FBO393271 FLK393271 FVG393271 GFC393271 GOY393271 GYU393271 HIQ393271 HSM393271 ICI393271 IME393271 IWA393271 JFW393271 JPS393271 JZO393271 KJK393271 KTG393271 LDC393271 LMY393271 LWU393271 MGQ393271 MQM393271 NAI393271 NKE393271 NUA393271 ODW393271 ONS393271 OXO393271 PHK393271 PRG393271 QBC393271 QKY393271 QUU393271 REQ393271 ROM393271 RYI393271 SIE393271 SSA393271 TBW393271 TLS393271 TVO393271 UFK393271 UPG393271 UZC393271 VIY393271 VSU393271 WCQ393271 WMM393271 WWI393271 AA458807 JW458807 TS458807 ADO458807 ANK458807 AXG458807 BHC458807 BQY458807 CAU458807 CKQ458807 CUM458807 DEI458807 DOE458807 DYA458807 EHW458807 ERS458807 FBO458807 FLK458807 FVG458807 GFC458807 GOY458807 GYU458807 HIQ458807 HSM458807 ICI458807 IME458807 IWA458807 JFW458807 JPS458807 JZO458807 KJK458807 KTG458807 LDC458807 LMY458807 LWU458807 MGQ458807 MQM458807 NAI458807 NKE458807 NUA458807 ODW458807 ONS458807 OXO458807 PHK458807 PRG458807 QBC458807 QKY458807 QUU458807 REQ458807 ROM458807 RYI458807 SIE458807 SSA458807 TBW458807 TLS458807 TVO458807 UFK458807 UPG458807 UZC458807 VIY458807 VSU458807 WCQ458807 WMM458807 WWI458807 AA524343 JW524343 TS524343 ADO524343 ANK524343 AXG524343 BHC524343 BQY524343 CAU524343 CKQ524343 CUM524343 DEI524343 DOE524343 DYA524343 EHW524343 ERS524343 FBO524343 FLK524343 FVG524343 GFC524343 GOY524343 GYU524343 HIQ524343 HSM524343 ICI524343 IME524343 IWA524343 JFW524343 JPS524343 JZO524343 KJK524343 KTG524343 LDC524343 LMY524343 LWU524343 MGQ524343 MQM524343 NAI524343 NKE524343 NUA524343 ODW524343 ONS524343 OXO524343 PHK524343 PRG524343 QBC524343 QKY524343 QUU524343 REQ524343 ROM524343 RYI524343 SIE524343 SSA524343 TBW524343 TLS524343 TVO524343 UFK524343 UPG524343 UZC524343 VIY524343 VSU524343 WCQ524343 WMM524343 WWI524343 AA589879 JW589879 TS589879 ADO589879 ANK589879 AXG589879 BHC589879 BQY589879 CAU589879 CKQ589879 CUM589879 DEI589879 DOE589879 DYA589879 EHW589879 ERS589879 FBO589879 FLK589879 FVG589879 GFC589879 GOY589879 GYU589879 HIQ589879 HSM589879 ICI589879 IME589879 IWA589879 JFW589879 JPS589879 JZO589879 KJK589879 KTG589879 LDC589879 LMY589879 LWU589879 MGQ589879 MQM589879 NAI589879 NKE589879 NUA589879 ODW589879 ONS589879 OXO589879 PHK589879 PRG589879 QBC589879 QKY589879 QUU589879 REQ589879 ROM589879 RYI589879 SIE589879 SSA589879 TBW589879 TLS589879 TVO589879 UFK589879 UPG589879 UZC589879 VIY589879 VSU589879 WCQ589879 WMM589879 WWI589879 AA655415 JW655415 TS655415 ADO655415 ANK655415 AXG655415 BHC655415 BQY655415 CAU655415 CKQ655415 CUM655415 DEI655415 DOE655415 DYA655415 EHW655415 ERS655415 FBO655415 FLK655415 FVG655415 GFC655415 GOY655415 GYU655415 HIQ655415 HSM655415 ICI655415 IME655415 IWA655415 JFW655415 JPS655415 JZO655415 KJK655415 KTG655415 LDC655415 LMY655415 LWU655415 MGQ655415 MQM655415 NAI655415 NKE655415 NUA655415 ODW655415 ONS655415 OXO655415 PHK655415 PRG655415 QBC655415 QKY655415 QUU655415 REQ655415 ROM655415 RYI655415 SIE655415 SSA655415 TBW655415 TLS655415 TVO655415 UFK655415 UPG655415 UZC655415 VIY655415 VSU655415 WCQ655415 WMM655415 WWI655415 AA720951 JW720951 TS720951 ADO720951 ANK720951 AXG720951 BHC720951 BQY720951 CAU720951 CKQ720951 CUM720951 DEI720951 DOE720951 DYA720951 EHW720951 ERS720951 FBO720951 FLK720951 FVG720951 GFC720951 GOY720951 GYU720951 HIQ720951 HSM720951 ICI720951 IME720951 IWA720951 JFW720951 JPS720951 JZO720951 KJK720951 KTG720951 LDC720951 LMY720951 LWU720951 MGQ720951 MQM720951 NAI720951 NKE720951 NUA720951 ODW720951 ONS720951 OXO720951 PHK720951 PRG720951 QBC720951 QKY720951 QUU720951 REQ720951 ROM720951 RYI720951 SIE720951 SSA720951 TBW720951 TLS720951 TVO720951 UFK720951 UPG720951 UZC720951 VIY720951 VSU720951 WCQ720951 WMM720951 WWI720951 AA786487 JW786487 TS786487 ADO786487 ANK786487 AXG786487 BHC786487 BQY786487 CAU786487 CKQ786487 CUM786487 DEI786487 DOE786487 DYA786487 EHW786487 ERS786487 FBO786487 FLK786487 FVG786487 GFC786487 GOY786487 GYU786487 HIQ786487 HSM786487 ICI786487 IME786487 IWA786487 JFW786487 JPS786487 JZO786487 KJK786487 KTG786487 LDC786487 LMY786487 LWU786487 MGQ786487 MQM786487 NAI786487 NKE786487 NUA786487 ODW786487 ONS786487 OXO786487 PHK786487 PRG786487 QBC786487 QKY786487 QUU786487 REQ786487 ROM786487 RYI786487 SIE786487 SSA786487 TBW786487 TLS786487 TVO786487 UFK786487 UPG786487 UZC786487 VIY786487 VSU786487 WCQ786487 WMM786487 WWI786487 AA852023 JW852023 TS852023 ADO852023 ANK852023 AXG852023 BHC852023 BQY852023 CAU852023 CKQ852023 CUM852023 DEI852023 DOE852023 DYA852023 EHW852023 ERS852023 FBO852023 FLK852023 FVG852023 GFC852023 GOY852023 GYU852023 HIQ852023 HSM852023 ICI852023 IME852023 IWA852023 JFW852023 JPS852023 JZO852023 KJK852023 KTG852023 LDC852023 LMY852023 LWU852023 MGQ852023 MQM852023 NAI852023 NKE852023 NUA852023 ODW852023 ONS852023 OXO852023 PHK852023 PRG852023 QBC852023 QKY852023 QUU852023 REQ852023 ROM852023 RYI852023 SIE852023 SSA852023 TBW852023 TLS852023 TVO852023 UFK852023 UPG852023 UZC852023 VIY852023 VSU852023 WCQ852023 WMM852023 WWI852023 AA917559 JW917559 TS917559 ADO917559 ANK917559 AXG917559 BHC917559 BQY917559 CAU917559 CKQ917559 CUM917559 DEI917559 DOE917559 DYA917559 EHW917559 ERS917559 FBO917559 FLK917559 FVG917559 GFC917559 GOY917559 GYU917559 HIQ917559 HSM917559 ICI917559 IME917559 IWA917559 JFW917559 JPS917559 JZO917559 KJK917559 KTG917559 LDC917559 LMY917559 LWU917559 MGQ917559 MQM917559 NAI917559 NKE917559 NUA917559 ODW917559 ONS917559 OXO917559 PHK917559 PRG917559 QBC917559 QKY917559 QUU917559 REQ917559 ROM917559 RYI917559 SIE917559 SSA917559 TBW917559 TLS917559 TVO917559 UFK917559 UPG917559 UZC917559 VIY917559 VSU917559 WCQ917559 WMM917559 WWI917559 AA983095 JW983095 TS983095 ADO983095 ANK983095 AXG983095 BHC983095 BQY983095 CAU983095 CKQ983095 CUM983095 DEI983095 DOE983095 DYA983095 EHW983095 ERS983095 FBO983095 FLK983095 FVG983095 GFC983095 GOY983095 GYU983095 HIQ983095 HSM983095 ICI983095 IME983095 IWA983095 JFW983095 JPS983095 JZO983095 KJK983095 KTG983095 LDC983095 LMY983095 LWU983095 MGQ983095 MQM983095 NAI983095 NKE983095 NUA983095 ODW983095 ONS983095 OXO983095 PHK983095 PRG983095 QBC983095 QKY983095 QUU983095 REQ983095 ROM983095 RYI983095 SIE983095 SSA983095 TBW983095 TLS983095 TVO983095 UFK983095 UPG983095 UZC983095 VIY983095 VSU983095 WCQ983095 WMM983095 WWI983095 AC55 JY55 TU55 ADQ55 ANM55 AXI55 BHE55 BRA55 CAW55 CKS55 CUO55 DEK55 DOG55 DYC55 EHY55 ERU55 FBQ55 FLM55 FVI55 GFE55 GPA55 GYW55 HIS55 HSO55 ICK55 IMG55 IWC55 JFY55 JPU55 JZQ55 KJM55 KTI55 LDE55 LNA55 LWW55 MGS55 MQO55 NAK55 NKG55 NUC55 ODY55 ONU55 OXQ55 PHM55 PRI55 QBE55 QLA55 QUW55 RES55 ROO55 RYK55 SIG55 SSC55 TBY55 TLU55 TVQ55 UFM55 UPI55 UZE55 VJA55 VSW55 WCS55 WMO55 WWK55 AC65591 JY65591 TU65591 ADQ65591 ANM65591 AXI65591 BHE65591 BRA65591 CAW65591 CKS65591 CUO65591 DEK65591 DOG65591 DYC65591 EHY65591 ERU65591 FBQ65591 FLM65591 FVI65591 GFE65591 GPA65591 GYW65591 HIS65591 HSO65591 ICK65591 IMG65591 IWC65591 JFY65591 JPU65591 JZQ65591 KJM65591 KTI65591 LDE65591 LNA65591 LWW65591 MGS65591 MQO65591 NAK65591 NKG65591 NUC65591 ODY65591 ONU65591 OXQ65591 PHM65591 PRI65591 QBE65591 QLA65591 QUW65591 RES65591 ROO65591 RYK65591 SIG65591 SSC65591 TBY65591 TLU65591 TVQ65591 UFM65591 UPI65591 UZE65591 VJA65591 VSW65591 WCS65591 WMO65591 WWK65591 AC131127 JY131127 TU131127 ADQ131127 ANM131127 AXI131127 BHE131127 BRA131127 CAW131127 CKS131127 CUO131127 DEK131127 DOG131127 DYC131127 EHY131127 ERU131127 FBQ131127 FLM131127 FVI131127 GFE131127 GPA131127 GYW131127 HIS131127 HSO131127 ICK131127 IMG131127 IWC131127 JFY131127 JPU131127 JZQ131127 KJM131127 KTI131127 LDE131127 LNA131127 LWW131127 MGS131127 MQO131127 NAK131127 NKG131127 NUC131127 ODY131127 ONU131127 OXQ131127 PHM131127 PRI131127 QBE131127 QLA131127 QUW131127 RES131127 ROO131127 RYK131127 SIG131127 SSC131127 TBY131127 TLU131127 TVQ131127 UFM131127 UPI131127 UZE131127 VJA131127 VSW131127 WCS131127 WMO131127 WWK131127 AC196663 JY196663 TU196663 ADQ196663 ANM196663 AXI196663 BHE196663 BRA196663 CAW196663 CKS196663 CUO196663 DEK196663 DOG196663 DYC196663 EHY196663 ERU196663 FBQ196663 FLM196663 FVI196663 GFE196663 GPA196663 GYW196663 HIS196663 HSO196663 ICK196663 IMG196663 IWC196663 JFY196663 JPU196663 JZQ196663 KJM196663 KTI196663 LDE196663 LNA196663 LWW196663 MGS196663 MQO196663 NAK196663 NKG196663 NUC196663 ODY196663 ONU196663 OXQ196663 PHM196663 PRI196663 QBE196663 QLA196663 QUW196663 RES196663 ROO196663 RYK196663 SIG196663 SSC196663 TBY196663 TLU196663 TVQ196663 UFM196663 UPI196663 UZE196663 VJA196663 VSW196663 WCS196663 WMO196663 WWK196663 AC262199 JY262199 TU262199 ADQ262199 ANM262199 AXI262199 BHE262199 BRA262199 CAW262199 CKS262199 CUO262199 DEK262199 DOG262199 DYC262199 EHY262199 ERU262199 FBQ262199 FLM262199 FVI262199 GFE262199 GPA262199 GYW262199 HIS262199 HSO262199 ICK262199 IMG262199 IWC262199 JFY262199 JPU262199 JZQ262199 KJM262199 KTI262199 LDE262199 LNA262199 LWW262199 MGS262199 MQO262199 NAK262199 NKG262199 NUC262199 ODY262199 ONU262199 OXQ262199 PHM262199 PRI262199 QBE262199 QLA262199 QUW262199 RES262199 ROO262199 RYK262199 SIG262199 SSC262199 TBY262199 TLU262199 TVQ262199 UFM262199 UPI262199 UZE262199 VJA262199 VSW262199 WCS262199 WMO262199 WWK262199 AC327735 JY327735 TU327735 ADQ327735 ANM327735 AXI327735 BHE327735 BRA327735 CAW327735 CKS327735 CUO327735 DEK327735 DOG327735 DYC327735 EHY327735 ERU327735 FBQ327735 FLM327735 FVI327735 GFE327735 GPA327735 GYW327735 HIS327735 HSO327735 ICK327735 IMG327735 IWC327735 JFY327735 JPU327735 JZQ327735 KJM327735 KTI327735 LDE327735 LNA327735 LWW327735 MGS327735 MQO327735 NAK327735 NKG327735 NUC327735 ODY327735 ONU327735 OXQ327735 PHM327735 PRI327735 QBE327735 QLA327735 QUW327735 RES327735 ROO327735 RYK327735 SIG327735 SSC327735 TBY327735 TLU327735 TVQ327735 UFM327735 UPI327735 UZE327735 VJA327735 VSW327735 WCS327735 WMO327735 WWK327735 AC393271 JY393271 TU393271 ADQ393271 ANM393271 AXI393271 BHE393271 BRA393271 CAW393271 CKS393271 CUO393271 DEK393271 DOG393271 DYC393271 EHY393271 ERU393271 FBQ393271 FLM393271 FVI393271 GFE393271 GPA393271 GYW393271 HIS393271 HSO393271 ICK393271 IMG393271 IWC393271 JFY393271 JPU393271 JZQ393271 KJM393271 KTI393271 LDE393271 LNA393271 LWW393271 MGS393271 MQO393271 NAK393271 NKG393271 NUC393271 ODY393271 ONU393271 OXQ393271 PHM393271 PRI393271 QBE393271 QLA393271 QUW393271 RES393271 ROO393271 RYK393271 SIG393271 SSC393271 TBY393271 TLU393271 TVQ393271 UFM393271 UPI393271 UZE393271 VJA393271 VSW393271 WCS393271 WMO393271 WWK393271 AC458807 JY458807 TU458807 ADQ458807 ANM458807 AXI458807 BHE458807 BRA458807 CAW458807 CKS458807 CUO458807 DEK458807 DOG458807 DYC458807 EHY458807 ERU458807 FBQ458807 FLM458807 FVI458807 GFE458807 GPA458807 GYW458807 HIS458807 HSO458807 ICK458807 IMG458807 IWC458807 JFY458807 JPU458807 JZQ458807 KJM458807 KTI458807 LDE458807 LNA458807 LWW458807 MGS458807 MQO458807 NAK458807 NKG458807 NUC458807 ODY458807 ONU458807 OXQ458807 PHM458807 PRI458807 QBE458807 QLA458807 QUW458807 RES458807 ROO458807 RYK458807 SIG458807 SSC458807 TBY458807 TLU458807 TVQ458807 UFM458807 UPI458807 UZE458807 VJA458807 VSW458807 WCS458807 WMO458807 WWK458807 AC524343 JY524343 TU524343 ADQ524343 ANM524343 AXI524343 BHE524343 BRA524343 CAW524343 CKS524343 CUO524343 DEK524343 DOG524343 DYC524343 EHY524343 ERU524343 FBQ524343 FLM524343 FVI524343 GFE524343 GPA524343 GYW524343 HIS524343 HSO524343 ICK524343 IMG524343 IWC524343 JFY524343 JPU524343 JZQ524343 KJM524343 KTI524343 LDE524343 LNA524343 LWW524343 MGS524343 MQO524343 NAK524343 NKG524343 NUC524343 ODY524343 ONU524343 OXQ524343 PHM524343 PRI524343 QBE524343 QLA524343 QUW524343 RES524343 ROO524343 RYK524343 SIG524343 SSC524343 TBY524343 TLU524343 TVQ524343 UFM524343 UPI524343 UZE524343 VJA524343 VSW524343 WCS524343 WMO524343 WWK524343 AC589879 JY589879 TU589879 ADQ589879 ANM589879 AXI589879 BHE589879 BRA589879 CAW589879 CKS589879 CUO589879 DEK589879 DOG589879 DYC589879 EHY589879 ERU589879 FBQ589879 FLM589879 FVI589879 GFE589879 GPA589879 GYW589879 HIS589879 HSO589879 ICK589879 IMG589879 IWC589879 JFY589879 JPU589879 JZQ589879 KJM589879 KTI589879 LDE589879 LNA589879 LWW589879 MGS589879 MQO589879 NAK589879 NKG589879 NUC589879 ODY589879 ONU589879 OXQ589879 PHM589879 PRI589879 QBE589879 QLA589879 QUW589879 RES589879 ROO589879 RYK589879 SIG589879 SSC589879 TBY589879 TLU589879 TVQ589879 UFM589879 UPI589879 UZE589879 VJA589879 VSW589879 WCS589879 WMO589879 WWK589879 AC655415 JY655415 TU655415 ADQ655415 ANM655415 AXI655415 BHE655415 BRA655415 CAW655415 CKS655415 CUO655415 DEK655415 DOG655415 DYC655415 EHY655415 ERU655415 FBQ655415 FLM655415 FVI655415 GFE655415 GPA655415 GYW655415 HIS655415 HSO655415 ICK655415 IMG655415 IWC655415 JFY655415 JPU655415 JZQ655415 KJM655415 KTI655415 LDE655415 LNA655415 LWW655415 MGS655415 MQO655415 NAK655415 NKG655415 NUC655415 ODY655415 ONU655415 OXQ655415 PHM655415 PRI655415 QBE655415 QLA655415 QUW655415 RES655415 ROO655415 RYK655415 SIG655415 SSC655415 TBY655415 TLU655415 TVQ655415 UFM655415 UPI655415 UZE655415 VJA655415 VSW655415 WCS655415 WMO655415 WWK655415 AC720951 JY720951 TU720951 ADQ720951 ANM720951 AXI720951 BHE720951 BRA720951 CAW720951 CKS720951 CUO720951 DEK720951 DOG720951 DYC720951 EHY720951 ERU720951 FBQ720951 FLM720951 FVI720951 GFE720951 GPA720951 GYW720951 HIS720951 HSO720951 ICK720951 IMG720951 IWC720951 JFY720951 JPU720951 JZQ720951 KJM720951 KTI720951 LDE720951 LNA720951 LWW720951 MGS720951 MQO720951 NAK720951 NKG720951 NUC720951 ODY720951 ONU720951 OXQ720951 PHM720951 PRI720951 QBE720951 QLA720951 QUW720951 RES720951 ROO720951 RYK720951 SIG720951 SSC720951 TBY720951 TLU720951 TVQ720951 UFM720951 UPI720951 UZE720951 VJA720951 VSW720951 WCS720951 WMO720951 WWK720951 AC786487 JY786487 TU786487 ADQ786487 ANM786487 AXI786487 BHE786487 BRA786487 CAW786487 CKS786487 CUO786487 DEK786487 DOG786487 DYC786487 EHY786487 ERU786487 FBQ786487 FLM786487 FVI786487 GFE786487 GPA786487 GYW786487 HIS786487 HSO786487 ICK786487 IMG786487 IWC786487 JFY786487 JPU786487 JZQ786487 KJM786487 KTI786487 LDE786487 LNA786487 LWW786487 MGS786487 MQO786487 NAK786487 NKG786487 NUC786487 ODY786487 ONU786487 OXQ786487 PHM786487 PRI786487 QBE786487 QLA786487 QUW786487 RES786487 ROO786487 RYK786487 SIG786487 SSC786487 TBY786487 TLU786487 TVQ786487 UFM786487 UPI786487 UZE786487 VJA786487 VSW786487 WCS786487 WMO786487 WWK786487 AC852023 JY852023 TU852023 ADQ852023 ANM852023 AXI852023 BHE852023 BRA852023 CAW852023 CKS852023 CUO852023 DEK852023 DOG852023 DYC852023 EHY852023 ERU852023 FBQ852023 FLM852023 FVI852023 GFE852023 GPA852023 GYW852023 HIS852023 HSO852023 ICK852023 IMG852023 IWC852023 JFY852023 JPU852023 JZQ852023 KJM852023 KTI852023 LDE852023 LNA852023 LWW852023 MGS852023 MQO852023 NAK852023 NKG852023 NUC852023 ODY852023 ONU852023 OXQ852023 PHM852023 PRI852023 QBE852023 QLA852023 QUW852023 RES852023 ROO852023 RYK852023 SIG852023 SSC852023 TBY852023 TLU852023 TVQ852023 UFM852023 UPI852023 UZE852023 VJA852023 VSW852023 WCS852023 WMO852023 WWK852023 AC917559 JY917559 TU917559 ADQ917559 ANM917559 AXI917559 BHE917559 BRA917559 CAW917559 CKS917559 CUO917559 DEK917559 DOG917559 DYC917559 EHY917559 ERU917559 FBQ917559 FLM917559 FVI917559 GFE917559 GPA917559 GYW917559 HIS917559 HSO917559 ICK917559 IMG917559 IWC917559 JFY917559 JPU917559 JZQ917559 KJM917559 KTI917559 LDE917559 LNA917559 LWW917559 MGS917559 MQO917559 NAK917559 NKG917559 NUC917559 ODY917559 ONU917559 OXQ917559 PHM917559 PRI917559 QBE917559 QLA917559 QUW917559 RES917559 ROO917559 RYK917559 SIG917559 SSC917559 TBY917559 TLU917559 TVQ917559 UFM917559 UPI917559 UZE917559 VJA917559 VSW917559 WCS917559 WMO917559 WWK917559 AC983095 JY983095 TU983095 ADQ983095 ANM983095 AXI983095 BHE983095 BRA983095 CAW983095 CKS983095 CUO983095 DEK983095 DOG983095 DYC983095 EHY983095 ERU983095 FBQ983095 FLM983095 FVI983095 GFE983095 GPA983095 GYW983095 HIS983095 HSO983095 ICK983095 IMG983095 IWC983095 JFY983095 JPU983095 JZQ983095 KJM983095 KTI983095 LDE983095 LNA983095 LWW983095 MGS983095 MQO983095 NAK983095 NKG983095 NUC983095 ODY983095 ONU983095 OXQ983095 PHM983095 PRI983095 QBE983095 QLA983095 QUW983095 RES983095 ROO983095 RYK983095 SIG983095 SSC983095 TBY983095 TLU983095 TVQ983095 UFM983095 UPI983095 UZE983095 VJA983095 VSW983095 WCS983095 WMO983095 WWK983095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topLeftCell="A17" zoomScaleSheetLayoutView="100" workbookViewId="0">
      <selection activeCell="P16" sqref="P16"/>
    </sheetView>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53</v>
      </c>
      <c r="B1" s="17"/>
      <c r="C1" s="27"/>
      <c r="D1" s="31"/>
      <c r="E1" s="31"/>
      <c r="F1" s="37"/>
      <c r="G1" s="43"/>
    </row>
    <row r="2" spans="1:18" ht="50.25" customHeight="1" x14ac:dyDescent="0.2">
      <c r="A2" s="532" t="s">
        <v>92</v>
      </c>
      <c r="B2" s="532"/>
      <c r="C2" s="532"/>
      <c r="D2" s="532"/>
      <c r="E2" s="532"/>
      <c r="F2" s="532"/>
      <c r="G2" s="532"/>
      <c r="H2" s="532"/>
      <c r="I2" s="532"/>
      <c r="J2" s="532"/>
      <c r="K2" s="532"/>
      <c r="L2" s="532"/>
      <c r="M2" s="532"/>
      <c r="N2" s="532"/>
      <c r="O2" s="532"/>
      <c r="P2" s="92"/>
      <c r="Q2" s="92"/>
      <c r="R2" s="92"/>
    </row>
    <row r="3" spans="1:18" ht="20.25" customHeight="1" x14ac:dyDescent="0.2">
      <c r="A3" s="15"/>
      <c r="B3" s="533" t="s">
        <v>23</v>
      </c>
      <c r="C3" s="534"/>
      <c r="D3" s="535"/>
      <c r="E3" s="15"/>
      <c r="F3" s="38"/>
      <c r="G3" s="15"/>
      <c r="H3" s="15"/>
      <c r="I3" s="15"/>
      <c r="J3" s="15"/>
      <c r="K3" s="15"/>
      <c r="L3" s="15"/>
      <c r="M3" s="15"/>
      <c r="N3" s="15"/>
      <c r="O3" s="15"/>
      <c r="P3" s="92"/>
      <c r="Q3" s="92"/>
      <c r="R3" s="92"/>
    </row>
    <row r="4" spans="1:18" ht="27" customHeight="1" x14ac:dyDescent="0.15">
      <c r="A4" s="536" t="s">
        <v>55</v>
      </c>
      <c r="B4" s="536"/>
      <c r="C4" s="536"/>
      <c r="D4" s="536"/>
      <c r="E4" s="536"/>
      <c r="F4" s="536"/>
      <c r="G4" s="536"/>
      <c r="H4" s="49"/>
      <c r="J4" s="54"/>
      <c r="K4" s="54"/>
      <c r="L4" s="70"/>
      <c r="M4" s="54"/>
      <c r="N4" s="70"/>
      <c r="O4" s="5"/>
      <c r="P4" s="5"/>
      <c r="Q4" s="5"/>
    </row>
    <row r="5" spans="1:18" ht="16.5" customHeight="1" x14ac:dyDescent="0.2">
      <c r="A5" s="16"/>
      <c r="B5" s="18" t="s">
        <v>6</v>
      </c>
      <c r="C5" s="28"/>
      <c r="D5" s="32" t="s">
        <v>3</v>
      </c>
      <c r="E5" s="16"/>
      <c r="F5" s="39"/>
      <c r="G5" s="44" t="s">
        <v>16</v>
      </c>
      <c r="H5" s="49"/>
      <c r="J5" s="54"/>
      <c r="K5" s="54"/>
      <c r="L5" s="70"/>
      <c r="M5" s="54"/>
      <c r="N5" s="70"/>
      <c r="O5" s="5"/>
      <c r="P5" s="5"/>
      <c r="Q5" s="5"/>
    </row>
    <row r="6" spans="1:18" ht="36" customHeight="1" x14ac:dyDescent="0.15">
      <c r="A6" s="537" t="s">
        <v>56</v>
      </c>
      <c r="B6" s="537"/>
      <c r="C6" s="537"/>
      <c r="D6" s="537"/>
      <c r="E6" s="537"/>
      <c r="F6" s="537"/>
      <c r="G6" s="537"/>
      <c r="I6" s="536" t="s">
        <v>14</v>
      </c>
      <c r="J6" s="536"/>
      <c r="K6" s="536"/>
      <c r="L6" s="536"/>
      <c r="M6" s="536"/>
      <c r="N6" s="536"/>
      <c r="R6" s="13"/>
    </row>
    <row r="7" spans="1:18" ht="16.5" customHeight="1" x14ac:dyDescent="0.2">
      <c r="A7" s="523" t="s">
        <v>32</v>
      </c>
      <c r="B7" s="19" t="s">
        <v>93</v>
      </c>
      <c r="C7" s="29" t="s">
        <v>20</v>
      </c>
      <c r="D7" s="33" t="s">
        <v>59</v>
      </c>
      <c r="E7" s="33"/>
      <c r="F7" s="40"/>
      <c r="G7" s="45" t="s">
        <v>16</v>
      </c>
      <c r="I7" s="7"/>
      <c r="J7" s="530"/>
      <c r="K7" s="65"/>
      <c r="L7" s="527" t="s">
        <v>27</v>
      </c>
      <c r="M7" s="528"/>
      <c r="N7" s="529"/>
    </row>
    <row r="8" spans="1:18" ht="16.5" customHeight="1" x14ac:dyDescent="0.2">
      <c r="A8" s="524"/>
      <c r="B8" s="20" t="s">
        <v>44</v>
      </c>
      <c r="D8" s="34" t="s">
        <v>60</v>
      </c>
      <c r="E8" s="34" t="s">
        <v>2</v>
      </c>
      <c r="F8" s="41">
        <f>IFERROR(ROUNDDOWN(F7/F5,1),)</f>
        <v>0</v>
      </c>
      <c r="G8" s="46" t="s">
        <v>10</v>
      </c>
      <c r="I8" s="50"/>
      <c r="J8" s="531"/>
      <c r="K8" s="66"/>
      <c r="L8" s="71" t="s">
        <v>48</v>
      </c>
      <c r="M8" s="83"/>
      <c r="N8" s="85" t="s">
        <v>76</v>
      </c>
    </row>
    <row r="9" spans="1:18" ht="16.5" customHeight="1" x14ac:dyDescent="0.2">
      <c r="A9" s="524"/>
      <c r="B9" s="21" t="s">
        <v>94</v>
      </c>
      <c r="C9" s="7" t="s">
        <v>20</v>
      </c>
      <c r="D9" s="34" t="s">
        <v>61</v>
      </c>
      <c r="E9" s="34"/>
      <c r="F9" s="40"/>
      <c r="G9" s="47" t="s">
        <v>16</v>
      </c>
      <c r="J9" s="55" t="s">
        <v>32</v>
      </c>
      <c r="K9" s="67" t="s">
        <v>2</v>
      </c>
      <c r="L9" s="72">
        <f>F8</f>
        <v>0</v>
      </c>
      <c r="M9" s="67" t="s">
        <v>62</v>
      </c>
      <c r="N9" s="72">
        <f>F10</f>
        <v>0</v>
      </c>
    </row>
    <row r="10" spans="1:18" ht="16.5" customHeight="1" x14ac:dyDescent="0.2">
      <c r="A10" s="525"/>
      <c r="B10" s="22" t="s">
        <v>44</v>
      </c>
      <c r="C10" s="30"/>
      <c r="D10" s="35" t="s">
        <v>0</v>
      </c>
      <c r="E10" s="34" t="s">
        <v>62</v>
      </c>
      <c r="F10" s="41">
        <f>IFERROR(ROUNDDOWN(F9/F5,1),)</f>
        <v>0</v>
      </c>
      <c r="G10" s="48" t="s">
        <v>10</v>
      </c>
      <c r="J10" s="55" t="s">
        <v>13</v>
      </c>
      <c r="K10" s="67" t="s">
        <v>29</v>
      </c>
      <c r="L10" s="72">
        <f>F12</f>
        <v>0</v>
      </c>
      <c r="M10" s="67" t="s">
        <v>22</v>
      </c>
      <c r="N10" s="72">
        <f>F14</f>
        <v>0</v>
      </c>
    </row>
    <row r="11" spans="1:18" ht="16.5" customHeight="1" x14ac:dyDescent="0.2">
      <c r="A11" s="523" t="s">
        <v>13</v>
      </c>
      <c r="B11" s="23" t="s">
        <v>57</v>
      </c>
      <c r="C11" s="29" t="s">
        <v>20</v>
      </c>
      <c r="D11" s="33" t="s">
        <v>47</v>
      </c>
      <c r="E11" s="33"/>
      <c r="F11" s="40"/>
      <c r="G11" s="45" t="s">
        <v>16</v>
      </c>
      <c r="I11" s="51"/>
      <c r="J11" s="55" t="s">
        <v>28</v>
      </c>
      <c r="K11" s="67" t="s">
        <v>18</v>
      </c>
      <c r="L11" s="72">
        <f>F16</f>
        <v>0</v>
      </c>
      <c r="M11" s="67" t="s">
        <v>50</v>
      </c>
      <c r="N11" s="72">
        <f>F18</f>
        <v>0</v>
      </c>
      <c r="O11" s="51"/>
      <c r="P11" s="51"/>
      <c r="Q11" s="51"/>
      <c r="R11" s="51"/>
    </row>
    <row r="12" spans="1:18" ht="16.5" customHeight="1" x14ac:dyDescent="0.2">
      <c r="A12" s="524"/>
      <c r="B12" s="24" t="s">
        <v>44</v>
      </c>
      <c r="D12" s="34" t="s">
        <v>45</v>
      </c>
      <c r="E12" s="34" t="s">
        <v>29</v>
      </c>
      <c r="F12" s="41">
        <f>IFERROR(ROUNDDOWN(F11/F5,1),)</f>
        <v>0</v>
      </c>
      <c r="G12" s="46" t="s">
        <v>10</v>
      </c>
      <c r="I12" s="51"/>
      <c r="J12" s="55" t="s">
        <v>25</v>
      </c>
      <c r="K12" s="67" t="s">
        <v>63</v>
      </c>
      <c r="L12" s="72">
        <f>F20</f>
        <v>0</v>
      </c>
      <c r="M12" s="67" t="s">
        <v>1</v>
      </c>
      <c r="N12" s="72">
        <f>F22</f>
        <v>0</v>
      </c>
      <c r="O12" s="51"/>
      <c r="P12" s="51"/>
      <c r="Q12" s="51"/>
      <c r="R12" s="51"/>
    </row>
    <row r="13" spans="1:18" ht="16.5" customHeight="1" x14ac:dyDescent="0.2">
      <c r="A13" s="524"/>
      <c r="B13" s="25" t="s">
        <v>58</v>
      </c>
      <c r="C13" s="7" t="s">
        <v>20</v>
      </c>
      <c r="D13" s="34" t="s">
        <v>61</v>
      </c>
      <c r="E13" s="34"/>
      <c r="F13" s="40"/>
      <c r="G13" s="47" t="s">
        <v>16</v>
      </c>
      <c r="I13" s="51"/>
      <c r="J13" s="55" t="s">
        <v>5</v>
      </c>
      <c r="K13" s="67" t="s">
        <v>33</v>
      </c>
      <c r="L13" s="72">
        <f>F24</f>
        <v>0</v>
      </c>
      <c r="M13" s="67" t="s">
        <v>34</v>
      </c>
      <c r="N13" s="72">
        <f>F26</f>
        <v>0</v>
      </c>
      <c r="O13" s="51"/>
      <c r="P13" s="51"/>
      <c r="Q13" s="51"/>
      <c r="R13" s="51"/>
    </row>
    <row r="14" spans="1:18" ht="16.5" customHeight="1" x14ac:dyDescent="0.2">
      <c r="A14" s="525"/>
      <c r="B14" s="26" t="s">
        <v>44</v>
      </c>
      <c r="C14" s="30"/>
      <c r="D14" s="35" t="s">
        <v>54</v>
      </c>
      <c r="E14" s="34" t="s">
        <v>22</v>
      </c>
      <c r="F14" s="41">
        <f>IFERROR(ROUNDDOWN(F13/F5,1),)</f>
        <v>0</v>
      </c>
      <c r="G14" s="48" t="s">
        <v>10</v>
      </c>
      <c r="I14" s="51"/>
      <c r="J14" s="55" t="s">
        <v>26</v>
      </c>
      <c r="K14" s="67" t="s">
        <v>64</v>
      </c>
      <c r="L14" s="72">
        <f>F28</f>
        <v>0</v>
      </c>
      <c r="M14" s="67" t="s">
        <v>65</v>
      </c>
      <c r="N14" s="72">
        <f>F30</f>
        <v>0</v>
      </c>
      <c r="O14" s="51"/>
      <c r="P14" s="51"/>
      <c r="Q14" s="51"/>
      <c r="R14" s="51"/>
    </row>
    <row r="15" spans="1:18" ht="16.5" customHeight="1" x14ac:dyDescent="0.2">
      <c r="A15" s="523" t="s">
        <v>28</v>
      </c>
      <c r="B15" s="23" t="s">
        <v>57</v>
      </c>
      <c r="C15" s="29" t="s">
        <v>20</v>
      </c>
      <c r="D15" s="33" t="s">
        <v>47</v>
      </c>
      <c r="E15" s="33"/>
      <c r="F15" s="40"/>
      <c r="G15" s="45" t="s">
        <v>16</v>
      </c>
      <c r="I15" s="51"/>
      <c r="J15" s="55" t="s">
        <v>35</v>
      </c>
      <c r="K15" s="67" t="s">
        <v>36</v>
      </c>
      <c r="L15" s="72">
        <f>F32</f>
        <v>0</v>
      </c>
      <c r="M15" s="67" t="s">
        <v>21</v>
      </c>
      <c r="N15" s="72">
        <f>F34</f>
        <v>0</v>
      </c>
      <c r="O15" s="51"/>
      <c r="P15" s="51"/>
      <c r="Q15" s="51"/>
      <c r="R15" s="51"/>
    </row>
    <row r="16" spans="1:18" ht="16.5" customHeight="1" x14ac:dyDescent="0.2">
      <c r="A16" s="524"/>
      <c r="B16" s="24" t="s">
        <v>44</v>
      </c>
      <c r="D16" s="34" t="s">
        <v>45</v>
      </c>
      <c r="E16" s="34" t="s">
        <v>18</v>
      </c>
      <c r="F16" s="41">
        <f>IFERROR(ROUNDDOWN(F15/F5,1),)</f>
        <v>0</v>
      </c>
      <c r="G16" s="46" t="s">
        <v>10</v>
      </c>
      <c r="I16" s="51"/>
      <c r="J16" s="55" t="s">
        <v>31</v>
      </c>
      <c r="K16" s="67" t="s">
        <v>66</v>
      </c>
      <c r="L16" s="72">
        <f>F36</f>
        <v>0</v>
      </c>
      <c r="M16" s="67" t="s">
        <v>67</v>
      </c>
      <c r="N16" s="72">
        <f>F38</f>
        <v>0</v>
      </c>
      <c r="O16" s="51"/>
      <c r="P16" s="51"/>
      <c r="Q16" s="51"/>
      <c r="R16" s="51"/>
    </row>
    <row r="17" spans="1:18" ht="16.5" customHeight="1" x14ac:dyDescent="0.2">
      <c r="A17" s="524"/>
      <c r="B17" s="25" t="s">
        <v>58</v>
      </c>
      <c r="C17" s="7" t="s">
        <v>20</v>
      </c>
      <c r="D17" s="34" t="s">
        <v>61</v>
      </c>
      <c r="E17" s="34"/>
      <c r="F17" s="40"/>
      <c r="G17" s="47" t="s">
        <v>16</v>
      </c>
      <c r="I17" s="51"/>
      <c r="J17" s="55" t="s">
        <v>37</v>
      </c>
      <c r="K17" s="67" t="s">
        <v>68</v>
      </c>
      <c r="L17" s="72">
        <f>F40</f>
        <v>0</v>
      </c>
      <c r="M17" s="67" t="s">
        <v>69</v>
      </c>
      <c r="N17" s="72">
        <f>F42</f>
        <v>0</v>
      </c>
      <c r="O17" s="51"/>
      <c r="P17" s="51"/>
      <c r="Q17" s="51"/>
      <c r="R17" s="51"/>
    </row>
    <row r="18" spans="1:18" ht="16.5" customHeight="1" x14ac:dyDescent="0.2">
      <c r="A18" s="525"/>
      <c r="B18" s="26" t="s">
        <v>44</v>
      </c>
      <c r="C18" s="30"/>
      <c r="D18" s="35" t="s">
        <v>54</v>
      </c>
      <c r="E18" s="34" t="s">
        <v>50</v>
      </c>
      <c r="F18" s="41">
        <f>IFERROR(ROUNDDOWN(F17/F5,1),)</f>
        <v>0</v>
      </c>
      <c r="G18" s="48" t="s">
        <v>10</v>
      </c>
      <c r="I18" s="51"/>
      <c r="J18" s="55" t="s">
        <v>24</v>
      </c>
      <c r="K18" s="67" t="s">
        <v>71</v>
      </c>
      <c r="L18" s="72">
        <f>F44</f>
        <v>0</v>
      </c>
      <c r="M18" s="67" t="s">
        <v>72</v>
      </c>
      <c r="N18" s="72">
        <f>F46</f>
        <v>0</v>
      </c>
      <c r="O18" s="51"/>
      <c r="P18" s="51"/>
      <c r="Q18" s="51"/>
      <c r="R18" s="51"/>
    </row>
    <row r="19" spans="1:18" ht="16.5" customHeight="1" x14ac:dyDescent="0.2">
      <c r="A19" s="523" t="s">
        <v>25</v>
      </c>
      <c r="B19" s="23" t="s">
        <v>57</v>
      </c>
      <c r="C19" s="29" t="s">
        <v>20</v>
      </c>
      <c r="D19" s="33" t="s">
        <v>47</v>
      </c>
      <c r="E19" s="33"/>
      <c r="F19" s="40"/>
      <c r="G19" s="45" t="s">
        <v>16</v>
      </c>
      <c r="I19" s="51"/>
      <c r="J19" s="56" t="s">
        <v>19</v>
      </c>
      <c r="K19" s="68" t="s">
        <v>38</v>
      </c>
      <c r="L19" s="73">
        <f>F48</f>
        <v>0</v>
      </c>
      <c r="M19" s="68" t="s">
        <v>70</v>
      </c>
      <c r="N19" s="73">
        <f>F50</f>
        <v>0</v>
      </c>
      <c r="O19" s="51"/>
      <c r="P19" s="51"/>
      <c r="Q19" s="51"/>
      <c r="R19" s="51"/>
    </row>
    <row r="20" spans="1:18" ht="16.5" customHeight="1" x14ac:dyDescent="0.2">
      <c r="A20" s="524"/>
      <c r="B20" s="24" t="s">
        <v>44</v>
      </c>
      <c r="D20" s="34" t="s">
        <v>45</v>
      </c>
      <c r="E20" s="34" t="s">
        <v>63</v>
      </c>
      <c r="F20" s="41">
        <f>IFERROR(ROUNDDOWN(F19/F5,1),)</f>
        <v>0</v>
      </c>
      <c r="G20" s="46" t="s">
        <v>10</v>
      </c>
      <c r="I20" s="51"/>
      <c r="J20" s="57" t="s">
        <v>15</v>
      </c>
      <c r="K20" s="57"/>
      <c r="L20" s="74">
        <f>SUM(L9:L19)</f>
        <v>0</v>
      </c>
      <c r="M20" s="57"/>
      <c r="N20" s="74">
        <f>SUM(N9:N19)</f>
        <v>0</v>
      </c>
      <c r="O20" s="51"/>
      <c r="P20" s="51"/>
      <c r="Q20" s="51"/>
      <c r="R20" s="51"/>
    </row>
    <row r="21" spans="1:18" ht="16.5" customHeight="1" x14ac:dyDescent="0.2">
      <c r="A21" s="524"/>
      <c r="B21" s="25" t="s">
        <v>58</v>
      </c>
      <c r="C21" s="7" t="s">
        <v>20</v>
      </c>
      <c r="D21" s="34" t="s">
        <v>61</v>
      </c>
      <c r="E21" s="34"/>
      <c r="F21" s="40"/>
      <c r="G21" s="47" t="s">
        <v>16</v>
      </c>
      <c r="I21" s="51"/>
      <c r="J21" s="58"/>
      <c r="K21" s="58"/>
      <c r="L21" s="75"/>
      <c r="M21" s="58"/>
      <c r="N21" s="75"/>
      <c r="O21" s="51"/>
      <c r="P21" s="51"/>
      <c r="Q21" s="51"/>
      <c r="R21" s="51"/>
    </row>
    <row r="22" spans="1:18" ht="16.5" customHeight="1" x14ac:dyDescent="0.2">
      <c r="A22" s="525"/>
      <c r="B22" s="26" t="s">
        <v>44</v>
      </c>
      <c r="C22" s="30"/>
      <c r="D22" s="35" t="s">
        <v>54</v>
      </c>
      <c r="E22" s="34" t="s">
        <v>1</v>
      </c>
      <c r="F22" s="41">
        <f>IFERROR(ROUNDDOWN(F21/F5,1),)</f>
        <v>0</v>
      </c>
      <c r="G22" s="48" t="s">
        <v>10</v>
      </c>
      <c r="I22" s="51"/>
      <c r="J22" s="6"/>
      <c r="K22" s="6"/>
      <c r="L22" s="76"/>
      <c r="M22" s="6"/>
      <c r="N22" s="76"/>
      <c r="O22" s="6"/>
      <c r="P22" s="6"/>
      <c r="Q22" s="6"/>
      <c r="R22" s="51"/>
    </row>
    <row r="23" spans="1:18" ht="16.5" customHeight="1" x14ac:dyDescent="0.2">
      <c r="A23" s="523" t="s">
        <v>5</v>
      </c>
      <c r="B23" s="23" t="s">
        <v>57</v>
      </c>
      <c r="C23" s="29" t="s">
        <v>20</v>
      </c>
      <c r="D23" s="33" t="s">
        <v>47</v>
      </c>
      <c r="E23" s="33"/>
      <c r="F23" s="42"/>
      <c r="G23" s="45" t="s">
        <v>16</v>
      </c>
      <c r="I23" s="51"/>
      <c r="J23" s="6"/>
      <c r="K23" s="6"/>
      <c r="M23" s="6"/>
      <c r="O23" s="6"/>
      <c r="P23" s="6"/>
      <c r="Q23" s="6"/>
      <c r="R23" s="51"/>
    </row>
    <row r="24" spans="1:18" ht="16.5" customHeight="1" x14ac:dyDescent="0.2">
      <c r="A24" s="524"/>
      <c r="B24" s="24" t="s">
        <v>44</v>
      </c>
      <c r="D24" s="34" t="s">
        <v>45</v>
      </c>
      <c r="E24" s="34" t="s">
        <v>33</v>
      </c>
      <c r="F24" s="41">
        <f>IFERROR(ROUNDDOWN(F23/F5,1),)</f>
        <v>0</v>
      </c>
      <c r="G24" s="46" t="s">
        <v>10</v>
      </c>
      <c r="J24" s="59" t="s">
        <v>39</v>
      </c>
      <c r="K24" s="58"/>
      <c r="L24" s="77"/>
      <c r="M24" s="58"/>
      <c r="N24" s="77"/>
      <c r="O24" s="6"/>
      <c r="P24" s="51"/>
      <c r="Q24" s="51"/>
      <c r="R24" s="51"/>
    </row>
    <row r="25" spans="1:18" ht="16.5" customHeight="1" x14ac:dyDescent="0.2">
      <c r="A25" s="524"/>
      <c r="B25" s="25" t="s">
        <v>58</v>
      </c>
      <c r="C25" s="7" t="s">
        <v>20</v>
      </c>
      <c r="D25" s="34" t="s">
        <v>61</v>
      </c>
      <c r="E25" s="34"/>
      <c r="F25" s="40"/>
      <c r="G25" s="47" t="s">
        <v>16</v>
      </c>
      <c r="J25" s="7"/>
      <c r="K25" s="7"/>
      <c r="M25" s="7"/>
      <c r="O25" s="6"/>
      <c r="R25" s="51"/>
    </row>
    <row r="26" spans="1:18" ht="16.5" customHeight="1" x14ac:dyDescent="0.2">
      <c r="A26" s="525"/>
      <c r="B26" s="26" t="s">
        <v>44</v>
      </c>
      <c r="C26" s="30"/>
      <c r="D26" s="35" t="s">
        <v>54</v>
      </c>
      <c r="E26" s="34" t="s">
        <v>34</v>
      </c>
      <c r="F26" s="41">
        <f>IFERROR(ROUNDDOWN(F25/F5,1),)</f>
        <v>0</v>
      </c>
      <c r="G26" s="48" t="s">
        <v>10</v>
      </c>
      <c r="J26" s="58"/>
      <c r="K26" s="58"/>
      <c r="L26" s="75"/>
      <c r="M26" s="58"/>
      <c r="N26" s="75"/>
      <c r="O26" s="51"/>
      <c r="R26" s="51"/>
    </row>
    <row r="27" spans="1:18" ht="16.5" customHeight="1" x14ac:dyDescent="0.2">
      <c r="A27" s="523" t="s">
        <v>26</v>
      </c>
      <c r="B27" s="23" t="s">
        <v>57</v>
      </c>
      <c r="C27" s="29" t="s">
        <v>20</v>
      </c>
      <c r="D27" s="33" t="s">
        <v>47</v>
      </c>
      <c r="E27" s="33"/>
      <c r="F27" s="40"/>
      <c r="G27" s="45" t="s">
        <v>16</v>
      </c>
      <c r="I27" s="52" t="s">
        <v>40</v>
      </c>
      <c r="J27" s="60">
        <f>ROUNDDOWN(N24,1)</f>
        <v>0</v>
      </c>
      <c r="K27" s="12"/>
      <c r="L27" s="9" t="s">
        <v>10</v>
      </c>
      <c r="M27" s="12"/>
      <c r="O27" s="13"/>
      <c r="R27" s="51"/>
    </row>
    <row r="28" spans="1:18" ht="16.5" customHeight="1" x14ac:dyDescent="0.2">
      <c r="A28" s="524"/>
      <c r="B28" s="24" t="s">
        <v>44</v>
      </c>
      <c r="D28" s="34" t="s">
        <v>45</v>
      </c>
      <c r="E28" s="34" t="s">
        <v>64</v>
      </c>
      <c r="F28" s="41">
        <f>IFERROR(ROUNDDOWN(F27/F5,1),)</f>
        <v>0</v>
      </c>
      <c r="G28" s="46" t="s">
        <v>10</v>
      </c>
      <c r="I28" s="52"/>
      <c r="J28" s="61"/>
      <c r="K28" s="61"/>
      <c r="L28" s="78" t="s">
        <v>17</v>
      </c>
      <c r="M28" s="61"/>
      <c r="N28" s="86">
        <f>IFERROR(J27/J29*100,)</f>
        <v>0</v>
      </c>
      <c r="O28" s="88" t="s">
        <v>77</v>
      </c>
      <c r="Q28" s="51"/>
      <c r="R28" s="51"/>
    </row>
    <row r="29" spans="1:18" ht="16.5" customHeight="1" x14ac:dyDescent="0.2">
      <c r="A29" s="524"/>
      <c r="B29" s="25" t="s">
        <v>58</v>
      </c>
      <c r="C29" s="7" t="s">
        <v>20</v>
      </c>
      <c r="D29" s="34" t="s">
        <v>61</v>
      </c>
      <c r="E29" s="34"/>
      <c r="F29" s="40"/>
      <c r="G29" s="47" t="s">
        <v>16</v>
      </c>
      <c r="I29" s="53" t="s">
        <v>73</v>
      </c>
      <c r="J29" s="41">
        <f>ROUNDDOWN(L24,1)</f>
        <v>0</v>
      </c>
      <c r="K29" s="69"/>
      <c r="L29" s="79" t="s">
        <v>10</v>
      </c>
      <c r="M29" s="69"/>
      <c r="N29" s="79"/>
      <c r="O29" s="89"/>
      <c r="P29" s="51"/>
      <c r="Q29" s="51"/>
      <c r="R29" s="51"/>
    </row>
    <row r="30" spans="1:18" ht="16.5" customHeight="1" x14ac:dyDescent="0.2">
      <c r="A30" s="525"/>
      <c r="B30" s="26" t="s">
        <v>44</v>
      </c>
      <c r="C30" s="30"/>
      <c r="D30" s="35" t="s">
        <v>54</v>
      </c>
      <c r="E30" s="34" t="s">
        <v>65</v>
      </c>
      <c r="F30" s="41">
        <f>IFERROR(ROUNDDOWN(F29/F5,1),)</f>
        <v>0</v>
      </c>
      <c r="G30" s="48" t="s">
        <v>10</v>
      </c>
      <c r="I30" s="51"/>
      <c r="J30" s="51"/>
      <c r="K30" s="51"/>
      <c r="L30" s="75"/>
      <c r="M30" s="51"/>
      <c r="O30" s="51"/>
      <c r="P30" s="51"/>
      <c r="Q30" s="51"/>
      <c r="R30" s="51"/>
    </row>
    <row r="31" spans="1:18" ht="16.5" customHeight="1" x14ac:dyDescent="0.2">
      <c r="A31" s="523" t="s">
        <v>35</v>
      </c>
      <c r="B31" s="23" t="s">
        <v>57</v>
      </c>
      <c r="C31" s="29" t="s">
        <v>20</v>
      </c>
      <c r="D31" s="33" t="s">
        <v>47</v>
      </c>
      <c r="E31" s="33"/>
      <c r="F31" s="40"/>
      <c r="G31" s="45" t="s">
        <v>16</v>
      </c>
      <c r="J31" s="526" t="s">
        <v>74</v>
      </c>
      <c r="K31" s="526"/>
      <c r="L31" s="526"/>
      <c r="M31" s="526"/>
      <c r="N31" s="526"/>
      <c r="O31" s="526"/>
      <c r="P31" s="51"/>
      <c r="Q31" s="51"/>
      <c r="R31" s="51"/>
    </row>
    <row r="32" spans="1:18" ht="16.5" customHeight="1" x14ac:dyDescent="0.2">
      <c r="A32" s="524"/>
      <c r="B32" s="24" t="s">
        <v>44</v>
      </c>
      <c r="D32" s="34" t="s">
        <v>45</v>
      </c>
      <c r="E32" s="34" t="s">
        <v>36</v>
      </c>
      <c r="F32" s="41">
        <f>IFERROR(ROUNDDOWN(F31/F5,1),)</f>
        <v>0</v>
      </c>
      <c r="G32" s="46" t="s">
        <v>10</v>
      </c>
      <c r="I32" s="51"/>
      <c r="J32" s="526"/>
      <c r="K32" s="526"/>
      <c r="L32" s="526"/>
      <c r="M32" s="526"/>
      <c r="N32" s="526"/>
      <c r="O32" s="526"/>
      <c r="P32" s="51"/>
      <c r="Q32" s="51"/>
      <c r="R32" s="51"/>
    </row>
    <row r="33" spans="1:18" ht="16.5" customHeight="1" x14ac:dyDescent="0.2">
      <c r="A33" s="524"/>
      <c r="B33" s="25" t="s">
        <v>58</v>
      </c>
      <c r="C33" s="7" t="s">
        <v>20</v>
      </c>
      <c r="D33" s="34" t="s">
        <v>61</v>
      </c>
      <c r="E33" s="34"/>
      <c r="F33" s="40"/>
      <c r="G33" s="47" t="s">
        <v>16</v>
      </c>
      <c r="I33" s="51"/>
      <c r="J33" s="62"/>
      <c r="K33" s="62"/>
      <c r="L33" s="80"/>
      <c r="M33" s="84"/>
      <c r="N33" s="81"/>
      <c r="O33" s="90"/>
      <c r="P33" s="51"/>
      <c r="Q33" s="51"/>
      <c r="R33" s="51"/>
    </row>
    <row r="34" spans="1:18" ht="16.5" customHeight="1" x14ac:dyDescent="0.2">
      <c r="A34" s="525"/>
      <c r="B34" s="26" t="s">
        <v>44</v>
      </c>
      <c r="C34" s="30"/>
      <c r="D34" s="35" t="s">
        <v>54</v>
      </c>
      <c r="E34" s="34" t="s">
        <v>21</v>
      </c>
      <c r="F34" s="41">
        <f>IFERROR(ROUNDDOWN(F33/F5,1),)</f>
        <v>0</v>
      </c>
      <c r="G34" s="48" t="s">
        <v>10</v>
      </c>
      <c r="I34" s="51"/>
      <c r="J34" s="62"/>
      <c r="K34" s="62"/>
      <c r="L34" s="80"/>
      <c r="M34" s="84"/>
      <c r="N34" s="81"/>
      <c r="O34" s="90"/>
      <c r="P34" s="51"/>
      <c r="Q34" s="51"/>
      <c r="R34" s="51"/>
    </row>
    <row r="35" spans="1:18" ht="16.5" customHeight="1" x14ac:dyDescent="0.2">
      <c r="A35" s="523" t="s">
        <v>31</v>
      </c>
      <c r="B35" s="23" t="s">
        <v>57</v>
      </c>
      <c r="C35" s="29" t="s">
        <v>20</v>
      </c>
      <c r="D35" s="33" t="s">
        <v>47</v>
      </c>
      <c r="E35" s="33"/>
      <c r="F35" s="40"/>
      <c r="G35" s="45" t="s">
        <v>16</v>
      </c>
      <c r="I35" s="51"/>
      <c r="J35" s="63"/>
      <c r="K35" s="63"/>
      <c r="L35" s="81"/>
      <c r="M35" s="63"/>
      <c r="N35" s="87"/>
      <c r="O35" s="91"/>
      <c r="P35" s="51"/>
      <c r="Q35" s="51"/>
      <c r="R35" s="51"/>
    </row>
    <row r="36" spans="1:18" ht="16.5" customHeight="1" x14ac:dyDescent="0.2">
      <c r="A36" s="524"/>
      <c r="B36" s="24" t="s">
        <v>44</v>
      </c>
      <c r="D36" s="34" t="s">
        <v>45</v>
      </c>
      <c r="E36" s="34" t="s">
        <v>66</v>
      </c>
      <c r="F36" s="41">
        <f>IFERROR(ROUNDDOWN(F35/F5,1),)</f>
        <v>0</v>
      </c>
      <c r="G36" s="46" t="s">
        <v>10</v>
      </c>
      <c r="I36" s="51"/>
      <c r="J36" s="63"/>
      <c r="K36" s="63"/>
      <c r="L36" s="81"/>
      <c r="M36" s="63"/>
      <c r="N36" s="87"/>
      <c r="O36" s="91"/>
      <c r="P36" s="51"/>
      <c r="Q36" s="51"/>
      <c r="R36" s="51"/>
    </row>
    <row r="37" spans="1:18" ht="16.5" customHeight="1" x14ac:dyDescent="0.2">
      <c r="A37" s="524"/>
      <c r="B37" s="25" t="s">
        <v>58</v>
      </c>
      <c r="C37" s="7" t="s">
        <v>20</v>
      </c>
      <c r="D37" s="34" t="s">
        <v>61</v>
      </c>
      <c r="E37" s="34"/>
      <c r="F37" s="40"/>
      <c r="G37" s="47" t="s">
        <v>16</v>
      </c>
      <c r="I37" s="51"/>
      <c r="J37" s="62"/>
      <c r="K37" s="62"/>
      <c r="L37" s="80"/>
      <c r="M37" s="84"/>
      <c r="N37" s="81"/>
      <c r="O37" s="90"/>
      <c r="P37" s="51"/>
      <c r="Q37" s="51"/>
      <c r="R37" s="51"/>
    </row>
    <row r="38" spans="1:18" ht="16.5" customHeight="1" x14ac:dyDescent="0.2">
      <c r="A38" s="525"/>
      <c r="B38" s="26" t="s">
        <v>44</v>
      </c>
      <c r="C38" s="30"/>
      <c r="D38" s="35" t="s">
        <v>54</v>
      </c>
      <c r="E38" s="34" t="s">
        <v>67</v>
      </c>
      <c r="F38" s="41">
        <f>IFERROR(ROUNDDOWN(F37/F5,1),)</f>
        <v>0</v>
      </c>
      <c r="G38" s="48" t="s">
        <v>10</v>
      </c>
      <c r="I38" s="51"/>
      <c r="J38" s="62"/>
      <c r="K38" s="62"/>
      <c r="L38" s="80"/>
      <c r="M38" s="84"/>
      <c r="N38" s="81"/>
      <c r="O38" s="90"/>
      <c r="P38" s="51"/>
      <c r="Q38" s="51"/>
      <c r="R38" s="51"/>
    </row>
    <row r="39" spans="1:18" ht="16.5" customHeight="1" x14ac:dyDescent="0.2">
      <c r="A39" s="523" t="s">
        <v>37</v>
      </c>
      <c r="B39" s="23" t="s">
        <v>57</v>
      </c>
      <c r="C39" s="29" t="s">
        <v>20</v>
      </c>
      <c r="D39" s="33" t="s">
        <v>47</v>
      </c>
      <c r="E39" s="33"/>
      <c r="F39" s="40"/>
      <c r="G39" s="45" t="s">
        <v>16</v>
      </c>
      <c r="I39" s="51"/>
      <c r="J39" s="64"/>
      <c r="K39" s="64"/>
      <c r="L39" s="82"/>
      <c r="M39" s="64"/>
      <c r="N39" s="82"/>
      <c r="O39" s="90"/>
      <c r="P39" s="51"/>
      <c r="Q39" s="51"/>
      <c r="R39" s="51"/>
    </row>
    <row r="40" spans="1:18" ht="16.5" customHeight="1" x14ac:dyDescent="0.2">
      <c r="A40" s="524"/>
      <c r="B40" s="24" t="s">
        <v>44</v>
      </c>
      <c r="D40" s="34" t="s">
        <v>45</v>
      </c>
      <c r="E40" s="34" t="s">
        <v>68</v>
      </c>
      <c r="F40" s="41">
        <f>IFERROR(ROUNDDOWN(F39/F5,1),)</f>
        <v>0</v>
      </c>
      <c r="G40" s="46" t="s">
        <v>10</v>
      </c>
      <c r="I40" s="51"/>
      <c r="J40" s="58"/>
      <c r="K40" s="58"/>
      <c r="L40" s="75"/>
      <c r="M40" s="58"/>
      <c r="N40" s="75"/>
      <c r="O40" s="51"/>
      <c r="P40" s="51"/>
      <c r="Q40" s="51"/>
      <c r="R40" s="51"/>
    </row>
    <row r="41" spans="1:18" ht="16.5" customHeight="1" x14ac:dyDescent="0.2">
      <c r="A41" s="524"/>
      <c r="B41" s="25" t="s">
        <v>58</v>
      </c>
      <c r="C41" s="7" t="s">
        <v>20</v>
      </c>
      <c r="D41" s="34" t="s">
        <v>61</v>
      </c>
      <c r="E41" s="34"/>
      <c r="F41" s="40"/>
      <c r="G41" s="47" t="s">
        <v>16</v>
      </c>
      <c r="I41" s="51"/>
      <c r="J41" s="58"/>
      <c r="K41" s="58"/>
      <c r="L41" s="75"/>
      <c r="M41" s="58"/>
      <c r="N41" s="75"/>
      <c r="O41" s="51"/>
      <c r="P41" s="51"/>
      <c r="Q41" s="51"/>
      <c r="R41" s="51"/>
    </row>
    <row r="42" spans="1:18" ht="16.5" customHeight="1" x14ac:dyDescent="0.2">
      <c r="A42" s="525"/>
      <c r="B42" s="26" t="s">
        <v>44</v>
      </c>
      <c r="C42" s="30"/>
      <c r="D42" s="35" t="s">
        <v>54</v>
      </c>
      <c r="E42" s="34" t="s">
        <v>69</v>
      </c>
      <c r="F42" s="41">
        <f>IFERROR(ROUNDDOWN(F41/F5,1),)</f>
        <v>0</v>
      </c>
      <c r="G42" s="48" t="s">
        <v>10</v>
      </c>
      <c r="I42" s="51"/>
      <c r="J42" s="58"/>
      <c r="K42" s="58"/>
      <c r="L42" s="75"/>
      <c r="M42" s="58"/>
      <c r="N42" s="75"/>
      <c r="O42" s="51"/>
      <c r="P42" s="51"/>
      <c r="Q42" s="51"/>
      <c r="R42" s="51"/>
    </row>
    <row r="43" spans="1:18" ht="16.5" customHeight="1" x14ac:dyDescent="0.2">
      <c r="A43" s="523" t="s">
        <v>24</v>
      </c>
      <c r="B43" s="23" t="s">
        <v>57</v>
      </c>
      <c r="C43" s="29" t="s">
        <v>20</v>
      </c>
      <c r="D43" s="33" t="s">
        <v>47</v>
      </c>
      <c r="E43" s="33"/>
      <c r="F43" s="40"/>
      <c r="G43" s="45" t="s">
        <v>16</v>
      </c>
      <c r="I43" s="51"/>
      <c r="J43" s="58"/>
      <c r="K43" s="58"/>
      <c r="L43" s="75"/>
      <c r="M43" s="58"/>
      <c r="N43" s="75"/>
      <c r="O43" s="51"/>
      <c r="P43" s="51"/>
      <c r="Q43" s="51"/>
      <c r="R43" s="51"/>
    </row>
    <row r="44" spans="1:18" ht="16.5" customHeight="1" x14ac:dyDescent="0.2">
      <c r="A44" s="524"/>
      <c r="B44" s="24" t="s">
        <v>44</v>
      </c>
      <c r="D44" s="34" t="s">
        <v>45</v>
      </c>
      <c r="E44" s="34" t="s">
        <v>71</v>
      </c>
      <c r="F44" s="41">
        <f>IFERROR(ROUNDDOWN(F43/F5,1),)</f>
        <v>0</v>
      </c>
      <c r="G44" s="46" t="s">
        <v>10</v>
      </c>
      <c r="I44" s="51"/>
      <c r="J44" s="58"/>
      <c r="K44" s="58"/>
      <c r="L44" s="75"/>
      <c r="M44" s="58"/>
      <c r="N44" s="75"/>
      <c r="O44" s="51"/>
      <c r="P44" s="51"/>
      <c r="Q44" s="51"/>
      <c r="R44" s="51"/>
    </row>
    <row r="45" spans="1:18" ht="16.5" customHeight="1" x14ac:dyDescent="0.2">
      <c r="A45" s="524"/>
      <c r="B45" s="25" t="s">
        <v>58</v>
      </c>
      <c r="C45" s="7" t="s">
        <v>20</v>
      </c>
      <c r="D45" s="34" t="s">
        <v>61</v>
      </c>
      <c r="E45" s="34"/>
      <c r="F45" s="40"/>
      <c r="G45" s="47" t="s">
        <v>16</v>
      </c>
      <c r="I45" s="51"/>
      <c r="J45" s="58"/>
      <c r="K45" s="58"/>
      <c r="L45" s="75"/>
      <c r="M45" s="58"/>
      <c r="N45" s="75"/>
      <c r="O45" s="51"/>
      <c r="P45" s="51"/>
      <c r="Q45" s="51"/>
      <c r="R45" s="51"/>
    </row>
    <row r="46" spans="1:18" ht="16.5" customHeight="1" x14ac:dyDescent="0.2">
      <c r="A46" s="525"/>
      <c r="B46" s="26" t="s">
        <v>44</v>
      </c>
      <c r="C46" s="30"/>
      <c r="D46" s="35" t="s">
        <v>54</v>
      </c>
      <c r="E46" s="34" t="s">
        <v>72</v>
      </c>
      <c r="F46" s="41">
        <f>IFERROR(ROUNDDOWN(F45/F5,1),)</f>
        <v>0</v>
      </c>
      <c r="G46" s="48" t="s">
        <v>10</v>
      </c>
      <c r="I46" s="51"/>
      <c r="J46" s="58"/>
      <c r="K46" s="58"/>
      <c r="L46" s="75"/>
      <c r="M46" s="58"/>
      <c r="N46" s="75"/>
      <c r="O46" s="51"/>
      <c r="P46" s="51"/>
      <c r="Q46" s="51"/>
      <c r="R46" s="51"/>
    </row>
    <row r="47" spans="1:18" ht="16.5" customHeight="1" x14ac:dyDescent="0.2">
      <c r="A47" s="523" t="s">
        <v>19</v>
      </c>
      <c r="B47" s="23" t="s">
        <v>57</v>
      </c>
      <c r="C47" s="29" t="s">
        <v>20</v>
      </c>
      <c r="D47" s="33" t="s">
        <v>47</v>
      </c>
      <c r="E47" s="33"/>
      <c r="F47" s="40"/>
      <c r="G47" s="45" t="s">
        <v>16</v>
      </c>
      <c r="I47" s="51"/>
      <c r="J47" s="58"/>
      <c r="K47" s="58"/>
      <c r="L47" s="75"/>
      <c r="M47" s="58"/>
      <c r="N47" s="75"/>
      <c r="O47" s="51"/>
      <c r="P47" s="51"/>
      <c r="Q47" s="51"/>
      <c r="R47" s="51"/>
    </row>
    <row r="48" spans="1:18" ht="16.5" customHeight="1" x14ac:dyDescent="0.2">
      <c r="A48" s="524"/>
      <c r="B48" s="24" t="s">
        <v>44</v>
      </c>
      <c r="D48" s="34" t="s">
        <v>45</v>
      </c>
      <c r="E48" s="34" t="s">
        <v>38</v>
      </c>
      <c r="F48" s="41">
        <f>IFERROR(ROUNDDOWN(F47/F5,1),)</f>
        <v>0</v>
      </c>
      <c r="G48" s="46" t="s">
        <v>10</v>
      </c>
      <c r="I48" s="51"/>
      <c r="J48" s="58"/>
      <c r="K48" s="58"/>
      <c r="L48" s="75"/>
      <c r="M48" s="58"/>
      <c r="N48" s="75"/>
      <c r="O48" s="51"/>
      <c r="P48" s="51"/>
      <c r="Q48" s="51"/>
      <c r="R48" s="51"/>
    </row>
    <row r="49" spans="1:18" ht="16.5" customHeight="1" x14ac:dyDescent="0.2">
      <c r="A49" s="524"/>
      <c r="B49" s="25" t="s">
        <v>58</v>
      </c>
      <c r="C49" s="7" t="s">
        <v>20</v>
      </c>
      <c r="D49" s="34" t="s">
        <v>61</v>
      </c>
      <c r="E49" s="34"/>
      <c r="F49" s="40"/>
      <c r="G49" s="47" t="s">
        <v>16</v>
      </c>
      <c r="I49" s="51"/>
      <c r="J49" s="58"/>
      <c r="K49" s="58"/>
      <c r="L49" s="75"/>
      <c r="M49" s="58"/>
      <c r="N49" s="75"/>
      <c r="O49" s="51"/>
      <c r="P49" s="51"/>
      <c r="Q49" s="51"/>
      <c r="R49" s="51"/>
    </row>
    <row r="50" spans="1:18" ht="16.5" customHeight="1" x14ac:dyDescent="0.2">
      <c r="A50" s="525"/>
      <c r="B50" s="26" t="s">
        <v>44</v>
      </c>
      <c r="C50" s="30"/>
      <c r="D50" s="35" t="s">
        <v>54</v>
      </c>
      <c r="E50" s="36" t="s">
        <v>70</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election activeCell="R10" sqref="R10"/>
    </sheetView>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78</v>
      </c>
      <c r="B1" s="94"/>
      <c r="C1" s="95"/>
      <c r="D1" s="96"/>
      <c r="E1" s="96"/>
      <c r="F1" s="97"/>
      <c r="G1" s="98"/>
      <c r="H1" s="94"/>
    </row>
    <row r="2" spans="1:18" ht="48.75" customHeight="1" x14ac:dyDescent="0.2">
      <c r="A2" s="532" t="s">
        <v>9</v>
      </c>
      <c r="B2" s="532"/>
      <c r="C2" s="532"/>
      <c r="D2" s="532"/>
      <c r="E2" s="532"/>
      <c r="F2" s="532"/>
      <c r="G2" s="532"/>
      <c r="H2" s="532"/>
      <c r="I2" s="532"/>
      <c r="J2" s="532"/>
      <c r="K2" s="532"/>
      <c r="L2" s="532"/>
      <c r="M2" s="532"/>
      <c r="N2" s="532"/>
      <c r="O2" s="532"/>
      <c r="P2" s="92"/>
      <c r="Q2" s="92"/>
      <c r="R2" s="92"/>
    </row>
    <row r="3" spans="1:18" ht="20.25" customHeight="1" x14ac:dyDescent="0.2">
      <c r="A3" s="15"/>
      <c r="B3" s="533" t="s">
        <v>23</v>
      </c>
      <c r="C3" s="534"/>
      <c r="D3" s="535"/>
      <c r="E3" s="15"/>
      <c r="F3" s="38"/>
      <c r="G3" s="15"/>
      <c r="H3" s="15"/>
      <c r="I3" s="15"/>
      <c r="J3" s="15"/>
      <c r="K3" s="15"/>
      <c r="L3" s="15"/>
      <c r="M3" s="15"/>
      <c r="N3" s="15"/>
      <c r="O3" s="15"/>
      <c r="P3" s="92"/>
      <c r="Q3" s="92"/>
      <c r="R3" s="92"/>
    </row>
    <row r="4" spans="1:18" ht="27" customHeight="1" x14ac:dyDescent="0.15">
      <c r="A4" s="536" t="s">
        <v>55</v>
      </c>
      <c r="B4" s="536"/>
      <c r="C4" s="536"/>
      <c r="D4" s="536"/>
      <c r="E4" s="536"/>
      <c r="F4" s="536"/>
      <c r="G4" s="536"/>
      <c r="H4" s="49"/>
      <c r="J4" s="54"/>
      <c r="K4" s="54"/>
      <c r="L4" s="70"/>
      <c r="M4" s="54"/>
      <c r="N4" s="70"/>
      <c r="O4" s="5"/>
      <c r="P4" s="5"/>
      <c r="Q4" s="5"/>
    </row>
    <row r="5" spans="1:18" ht="16.5" customHeight="1" x14ac:dyDescent="0.2">
      <c r="A5" s="16"/>
      <c r="B5" s="18" t="s">
        <v>6</v>
      </c>
      <c r="C5" s="28"/>
      <c r="D5" s="32" t="s">
        <v>3</v>
      </c>
      <c r="E5" s="16"/>
      <c r="F5" s="39"/>
      <c r="G5" s="44" t="s">
        <v>16</v>
      </c>
      <c r="H5" s="49"/>
      <c r="J5" s="54"/>
      <c r="K5" s="54"/>
      <c r="L5" s="70"/>
      <c r="M5" s="54"/>
      <c r="N5" s="70"/>
      <c r="O5" s="5"/>
      <c r="P5" s="5"/>
      <c r="Q5" s="5"/>
    </row>
    <row r="6" spans="1:18" ht="34.5" customHeight="1" x14ac:dyDescent="0.15">
      <c r="A6" s="537" t="s">
        <v>56</v>
      </c>
      <c r="B6" s="537"/>
      <c r="C6" s="537"/>
      <c r="D6" s="537"/>
      <c r="E6" s="537"/>
      <c r="F6" s="537"/>
      <c r="G6" s="537"/>
      <c r="I6" s="536" t="s">
        <v>81</v>
      </c>
      <c r="J6" s="536"/>
      <c r="K6" s="536"/>
      <c r="L6" s="536"/>
      <c r="M6" s="536"/>
      <c r="N6" s="536"/>
      <c r="R6" s="13"/>
    </row>
    <row r="7" spans="1:18" ht="16.5" customHeight="1" x14ac:dyDescent="0.2">
      <c r="A7" s="523" t="s">
        <v>32</v>
      </c>
      <c r="B7" s="23" t="s">
        <v>89</v>
      </c>
      <c r="C7" s="29" t="s">
        <v>20</v>
      </c>
      <c r="D7" s="33" t="s">
        <v>59</v>
      </c>
      <c r="E7" s="33"/>
      <c r="F7" s="40"/>
      <c r="G7" s="45" t="s">
        <v>16</v>
      </c>
      <c r="I7" s="7"/>
      <c r="J7" s="530"/>
      <c r="K7" s="100"/>
      <c r="L7" s="527" t="s">
        <v>27</v>
      </c>
      <c r="M7" s="528"/>
      <c r="N7" s="529"/>
    </row>
    <row r="8" spans="1:18" ht="16.5" customHeight="1" x14ac:dyDescent="0.2">
      <c r="A8" s="524"/>
      <c r="B8" s="20" t="s">
        <v>44</v>
      </c>
      <c r="D8" s="34" t="s">
        <v>4</v>
      </c>
      <c r="E8" s="34" t="s">
        <v>2</v>
      </c>
      <c r="F8" s="41">
        <f>IFERROR(ROUNDDOWN(F7/F5,1),)</f>
        <v>0</v>
      </c>
      <c r="G8" s="46" t="s">
        <v>10</v>
      </c>
      <c r="I8" s="50"/>
      <c r="J8" s="531"/>
      <c r="K8" s="83"/>
      <c r="L8" s="101" t="s">
        <v>82</v>
      </c>
      <c r="M8" s="83"/>
      <c r="N8" s="105" t="s">
        <v>49</v>
      </c>
    </row>
    <row r="9" spans="1:18" ht="16.5" customHeight="1" x14ac:dyDescent="0.2">
      <c r="A9" s="524"/>
      <c r="B9" s="21" t="s">
        <v>91</v>
      </c>
      <c r="C9" s="7" t="s">
        <v>20</v>
      </c>
      <c r="D9" s="34" t="s">
        <v>61</v>
      </c>
      <c r="E9" s="34"/>
      <c r="F9" s="40"/>
      <c r="G9" s="47" t="s">
        <v>16</v>
      </c>
      <c r="J9" s="55" t="s">
        <v>32</v>
      </c>
      <c r="K9" s="67" t="s">
        <v>2</v>
      </c>
      <c r="L9" s="72">
        <f>F8</f>
        <v>0</v>
      </c>
      <c r="M9" s="67" t="s">
        <v>62</v>
      </c>
      <c r="N9" s="72">
        <f>F10</f>
        <v>0</v>
      </c>
    </row>
    <row r="10" spans="1:18" ht="16.5" customHeight="1" x14ac:dyDescent="0.2">
      <c r="A10" s="525"/>
      <c r="B10" s="22" t="s">
        <v>44</v>
      </c>
      <c r="C10" s="30"/>
      <c r="D10" s="35" t="s">
        <v>54</v>
      </c>
      <c r="E10" s="34" t="s">
        <v>62</v>
      </c>
      <c r="F10" s="41">
        <f>IFERROR(ROUNDDOWN(F9/F5,1),)</f>
        <v>0</v>
      </c>
      <c r="G10" s="48" t="s">
        <v>10</v>
      </c>
      <c r="J10" s="55" t="s">
        <v>13</v>
      </c>
      <c r="K10" s="67" t="s">
        <v>29</v>
      </c>
      <c r="L10" s="72">
        <f>F12</f>
        <v>0</v>
      </c>
      <c r="M10" s="67" t="s">
        <v>22</v>
      </c>
      <c r="N10" s="72">
        <f>F14</f>
        <v>0</v>
      </c>
    </row>
    <row r="11" spans="1:18" ht="16.5" customHeight="1" x14ac:dyDescent="0.2">
      <c r="A11" s="523" t="s">
        <v>13</v>
      </c>
      <c r="B11" s="23" t="s">
        <v>79</v>
      </c>
      <c r="C11" s="29" t="s">
        <v>20</v>
      </c>
      <c r="D11" s="33" t="s">
        <v>47</v>
      </c>
      <c r="E11" s="33"/>
      <c r="F11" s="40"/>
      <c r="G11" s="45" t="s">
        <v>16</v>
      </c>
      <c r="I11" s="51"/>
      <c r="J11" s="55" t="s">
        <v>28</v>
      </c>
      <c r="K11" s="67" t="s">
        <v>18</v>
      </c>
      <c r="L11" s="72">
        <f>F16</f>
        <v>0</v>
      </c>
      <c r="M11" s="67" t="s">
        <v>50</v>
      </c>
      <c r="N11" s="72">
        <f>F18</f>
        <v>0</v>
      </c>
      <c r="O11" s="51"/>
      <c r="P11" s="51"/>
      <c r="Q11" s="51"/>
      <c r="R11" s="51"/>
    </row>
    <row r="12" spans="1:18" ht="16.5" customHeight="1" x14ac:dyDescent="0.2">
      <c r="A12" s="524"/>
      <c r="B12" s="24" t="s">
        <v>44</v>
      </c>
      <c r="D12" s="34" t="s">
        <v>45</v>
      </c>
      <c r="E12" s="34" t="s">
        <v>29</v>
      </c>
      <c r="F12" s="41">
        <f>IFERROR(ROUNDDOWN(F11/F5,1),)</f>
        <v>0</v>
      </c>
      <c r="G12" s="46" t="s">
        <v>10</v>
      </c>
      <c r="I12" s="51"/>
      <c r="J12" s="55" t="s">
        <v>25</v>
      </c>
      <c r="K12" s="67" t="s">
        <v>63</v>
      </c>
      <c r="L12" s="72">
        <f>F20</f>
        <v>0</v>
      </c>
      <c r="M12" s="67" t="s">
        <v>1</v>
      </c>
      <c r="N12" s="72">
        <f>F22</f>
        <v>0</v>
      </c>
      <c r="O12" s="51"/>
      <c r="P12" s="51"/>
      <c r="Q12" s="51"/>
      <c r="R12" s="51"/>
    </row>
    <row r="13" spans="1:18" ht="16.5" customHeight="1" x14ac:dyDescent="0.2">
      <c r="A13" s="524"/>
      <c r="B13" s="25" t="s">
        <v>52</v>
      </c>
      <c r="C13" s="7" t="s">
        <v>20</v>
      </c>
      <c r="D13" s="34" t="s">
        <v>61</v>
      </c>
      <c r="E13" s="34"/>
      <c r="F13" s="40"/>
      <c r="G13" s="47" t="s">
        <v>16</v>
      </c>
      <c r="I13" s="51"/>
      <c r="J13" s="55" t="s">
        <v>5</v>
      </c>
      <c r="K13" s="67" t="s">
        <v>33</v>
      </c>
      <c r="L13" s="72">
        <f>F24</f>
        <v>0</v>
      </c>
      <c r="M13" s="67" t="s">
        <v>34</v>
      </c>
      <c r="N13" s="72">
        <f>F26</f>
        <v>0</v>
      </c>
      <c r="O13" s="51"/>
      <c r="P13" s="51"/>
      <c r="Q13" s="51"/>
      <c r="R13" s="51"/>
    </row>
    <row r="14" spans="1:18" ht="16.5" customHeight="1" x14ac:dyDescent="0.2">
      <c r="A14" s="525"/>
      <c r="B14" s="26" t="s">
        <v>44</v>
      </c>
      <c r="C14" s="30"/>
      <c r="D14" s="35" t="s">
        <v>54</v>
      </c>
      <c r="E14" s="34" t="s">
        <v>22</v>
      </c>
      <c r="F14" s="41">
        <f>IFERROR(ROUNDDOWN(F13/F5,1),)</f>
        <v>0</v>
      </c>
      <c r="G14" s="48" t="s">
        <v>10</v>
      </c>
      <c r="I14" s="51"/>
      <c r="J14" s="55" t="s">
        <v>26</v>
      </c>
      <c r="K14" s="67" t="s">
        <v>64</v>
      </c>
      <c r="L14" s="72">
        <f>F28</f>
        <v>0</v>
      </c>
      <c r="M14" s="67" t="s">
        <v>65</v>
      </c>
      <c r="N14" s="72">
        <f>F30</f>
        <v>0</v>
      </c>
      <c r="O14" s="51"/>
      <c r="P14" s="51"/>
      <c r="Q14" s="51"/>
      <c r="R14" s="51"/>
    </row>
    <row r="15" spans="1:18" ht="16.5" customHeight="1" x14ac:dyDescent="0.2">
      <c r="A15" s="523" t="s">
        <v>28</v>
      </c>
      <c r="B15" s="23" t="s">
        <v>79</v>
      </c>
      <c r="C15" s="29" t="s">
        <v>20</v>
      </c>
      <c r="D15" s="33" t="s">
        <v>47</v>
      </c>
      <c r="E15" s="33"/>
      <c r="F15" s="40"/>
      <c r="G15" s="45" t="s">
        <v>16</v>
      </c>
      <c r="I15" s="51"/>
      <c r="J15" s="55" t="s">
        <v>35</v>
      </c>
      <c r="K15" s="67" t="s">
        <v>36</v>
      </c>
      <c r="L15" s="72">
        <f>F32</f>
        <v>0</v>
      </c>
      <c r="M15" s="67" t="s">
        <v>21</v>
      </c>
      <c r="N15" s="72">
        <f>F34</f>
        <v>0</v>
      </c>
      <c r="O15" s="51"/>
      <c r="P15" s="51"/>
      <c r="Q15" s="51"/>
      <c r="R15" s="51"/>
    </row>
    <row r="16" spans="1:18" ht="16.5" customHeight="1" x14ac:dyDescent="0.2">
      <c r="A16" s="524"/>
      <c r="B16" s="24" t="s">
        <v>44</v>
      </c>
      <c r="D16" s="34" t="s">
        <v>45</v>
      </c>
      <c r="E16" s="34" t="s">
        <v>18</v>
      </c>
      <c r="F16" s="41">
        <f>IFERROR(ROUNDDOWN(F15/F5,1),)</f>
        <v>0</v>
      </c>
      <c r="G16" s="46" t="s">
        <v>10</v>
      </c>
      <c r="I16" s="51"/>
      <c r="J16" s="55" t="s">
        <v>31</v>
      </c>
      <c r="K16" s="67" t="s">
        <v>66</v>
      </c>
      <c r="L16" s="72">
        <f>F36</f>
        <v>0</v>
      </c>
      <c r="M16" s="67" t="s">
        <v>67</v>
      </c>
      <c r="N16" s="72">
        <f>F38</f>
        <v>0</v>
      </c>
      <c r="O16" s="51"/>
      <c r="P16" s="51"/>
      <c r="Q16" s="51"/>
      <c r="R16" s="51"/>
    </row>
    <row r="17" spans="1:18" ht="16.5" customHeight="1" x14ac:dyDescent="0.2">
      <c r="A17" s="524"/>
      <c r="B17" s="25" t="s">
        <v>52</v>
      </c>
      <c r="C17" s="7" t="s">
        <v>20</v>
      </c>
      <c r="D17" s="34" t="s">
        <v>61</v>
      </c>
      <c r="E17" s="34"/>
      <c r="F17" s="40"/>
      <c r="G17" s="47" t="s">
        <v>16</v>
      </c>
      <c r="I17" s="51"/>
      <c r="J17" s="55" t="s">
        <v>37</v>
      </c>
      <c r="K17" s="67" t="s">
        <v>68</v>
      </c>
      <c r="L17" s="72">
        <f>F40</f>
        <v>0</v>
      </c>
      <c r="M17" s="67" t="s">
        <v>69</v>
      </c>
      <c r="N17" s="72">
        <f>F42</f>
        <v>0</v>
      </c>
      <c r="O17" s="51"/>
      <c r="P17" s="51"/>
      <c r="Q17" s="51"/>
      <c r="R17" s="51"/>
    </row>
    <row r="18" spans="1:18" ht="16.5" customHeight="1" x14ac:dyDescent="0.2">
      <c r="A18" s="525"/>
      <c r="B18" s="26" t="s">
        <v>44</v>
      </c>
      <c r="C18" s="30"/>
      <c r="D18" s="35" t="s">
        <v>54</v>
      </c>
      <c r="E18" s="34" t="s">
        <v>50</v>
      </c>
      <c r="F18" s="41">
        <f>IFERROR(ROUNDDOWN(F17/F5,1),)</f>
        <v>0</v>
      </c>
      <c r="G18" s="48" t="s">
        <v>10</v>
      </c>
      <c r="I18" s="51"/>
      <c r="J18" s="55" t="s">
        <v>24</v>
      </c>
      <c r="K18" s="67" t="s">
        <v>71</v>
      </c>
      <c r="L18" s="72">
        <f>F44</f>
        <v>0</v>
      </c>
      <c r="M18" s="67" t="s">
        <v>72</v>
      </c>
      <c r="N18" s="72">
        <f>F46</f>
        <v>0</v>
      </c>
      <c r="O18" s="51"/>
      <c r="P18" s="51"/>
      <c r="Q18" s="51"/>
      <c r="R18" s="51"/>
    </row>
    <row r="19" spans="1:18" ht="16.5" customHeight="1" x14ac:dyDescent="0.2">
      <c r="A19" s="523" t="s">
        <v>25</v>
      </c>
      <c r="B19" s="23" t="s">
        <v>79</v>
      </c>
      <c r="C19" s="29" t="s">
        <v>20</v>
      </c>
      <c r="D19" s="33" t="s">
        <v>47</v>
      </c>
      <c r="E19" s="33"/>
      <c r="F19" s="40"/>
      <c r="G19" s="45" t="s">
        <v>16</v>
      </c>
      <c r="I19" s="51"/>
      <c r="J19" s="56" t="s">
        <v>19</v>
      </c>
      <c r="K19" s="68" t="s">
        <v>38</v>
      </c>
      <c r="L19" s="73">
        <f>F48</f>
        <v>0</v>
      </c>
      <c r="M19" s="68" t="s">
        <v>70</v>
      </c>
      <c r="N19" s="73">
        <f>F50</f>
        <v>0</v>
      </c>
      <c r="O19" s="51"/>
      <c r="P19" s="51"/>
      <c r="Q19" s="51"/>
      <c r="R19" s="51"/>
    </row>
    <row r="20" spans="1:18" ht="16.5" customHeight="1" x14ac:dyDescent="0.2">
      <c r="A20" s="524"/>
      <c r="B20" s="24" t="s">
        <v>44</v>
      </c>
      <c r="D20" s="34" t="s">
        <v>45</v>
      </c>
      <c r="E20" s="34" t="s">
        <v>63</v>
      </c>
      <c r="F20" s="41">
        <f>IFERROR(ROUNDDOWN(F19/F5,1),)</f>
        <v>0</v>
      </c>
      <c r="G20" s="46" t="s">
        <v>10</v>
      </c>
      <c r="I20" s="51"/>
      <c r="J20" s="57" t="s">
        <v>15</v>
      </c>
      <c r="K20" s="57"/>
      <c r="L20" s="74">
        <f>SUM(L9:L19)</f>
        <v>0</v>
      </c>
      <c r="M20" s="57"/>
      <c r="N20" s="74">
        <f>SUM(N9:N19)</f>
        <v>0</v>
      </c>
      <c r="O20" s="51"/>
      <c r="P20" s="51"/>
      <c r="Q20" s="51"/>
      <c r="R20" s="51"/>
    </row>
    <row r="21" spans="1:18" ht="16.5" customHeight="1" x14ac:dyDescent="0.2">
      <c r="A21" s="524"/>
      <c r="B21" s="25" t="s">
        <v>52</v>
      </c>
      <c r="C21" s="7" t="s">
        <v>20</v>
      </c>
      <c r="D21" s="34" t="s">
        <v>61</v>
      </c>
      <c r="E21" s="34"/>
      <c r="F21" s="40"/>
      <c r="G21" s="47" t="s">
        <v>16</v>
      </c>
      <c r="I21" s="51"/>
      <c r="J21" s="58"/>
      <c r="K21" s="58"/>
      <c r="L21" s="75"/>
      <c r="M21" s="58"/>
      <c r="N21" s="75"/>
      <c r="O21" s="51"/>
      <c r="P21" s="51"/>
      <c r="Q21" s="51"/>
      <c r="R21" s="51"/>
    </row>
    <row r="22" spans="1:18" ht="16.5" customHeight="1" x14ac:dyDescent="0.2">
      <c r="A22" s="525"/>
      <c r="B22" s="26" t="s">
        <v>44</v>
      </c>
      <c r="C22" s="30"/>
      <c r="D22" s="35" t="s">
        <v>54</v>
      </c>
      <c r="E22" s="34" t="s">
        <v>1</v>
      </c>
      <c r="F22" s="41">
        <f>IFERROR(ROUNDDOWN(F21/F5,1),)</f>
        <v>0</v>
      </c>
      <c r="G22" s="48" t="s">
        <v>10</v>
      </c>
      <c r="I22" s="51"/>
      <c r="J22" s="6"/>
      <c r="K22" s="6"/>
      <c r="L22" s="102"/>
      <c r="M22" s="6"/>
      <c r="N22" s="102"/>
      <c r="O22" s="6"/>
      <c r="P22" s="6"/>
      <c r="Q22" s="6"/>
      <c r="R22" s="51"/>
    </row>
    <row r="23" spans="1:18" ht="16.5" customHeight="1" x14ac:dyDescent="0.2">
      <c r="A23" s="523" t="s">
        <v>5</v>
      </c>
      <c r="B23" s="23" t="s">
        <v>79</v>
      </c>
      <c r="C23" s="29" t="s">
        <v>20</v>
      </c>
      <c r="D23" s="33" t="s">
        <v>47</v>
      </c>
      <c r="E23" s="33"/>
      <c r="F23" s="42"/>
      <c r="G23" s="45" t="s">
        <v>16</v>
      </c>
      <c r="I23" s="51"/>
      <c r="J23" s="6"/>
      <c r="K23" s="6"/>
      <c r="M23" s="6"/>
      <c r="O23" s="6"/>
      <c r="P23" s="6"/>
      <c r="Q23" s="6"/>
      <c r="R23" s="51"/>
    </row>
    <row r="24" spans="1:18" ht="16.5" customHeight="1" x14ac:dyDescent="0.2">
      <c r="A24" s="524"/>
      <c r="B24" s="24" t="s">
        <v>44</v>
      </c>
      <c r="D24" s="34" t="s">
        <v>45</v>
      </c>
      <c r="E24" s="34" t="s">
        <v>33</v>
      </c>
      <c r="F24" s="41">
        <f>IFERROR(ROUNDDOWN(F23/F5,1),)</f>
        <v>0</v>
      </c>
      <c r="G24" s="46" t="s">
        <v>10</v>
      </c>
      <c r="J24" s="59" t="s">
        <v>39</v>
      </c>
      <c r="K24" s="58"/>
      <c r="L24" s="77"/>
      <c r="M24" s="58"/>
      <c r="N24" s="77"/>
      <c r="O24" s="6"/>
      <c r="P24" s="51"/>
      <c r="Q24" s="51"/>
      <c r="R24" s="51"/>
    </row>
    <row r="25" spans="1:18" ht="16.5" customHeight="1" x14ac:dyDescent="0.2">
      <c r="A25" s="524"/>
      <c r="B25" s="25" t="s">
        <v>52</v>
      </c>
      <c r="C25" s="7" t="s">
        <v>20</v>
      </c>
      <c r="D25" s="34" t="s">
        <v>61</v>
      </c>
      <c r="E25" s="34"/>
      <c r="F25" s="40"/>
      <c r="G25" s="47" t="s">
        <v>16</v>
      </c>
      <c r="J25" s="7"/>
      <c r="K25" s="7"/>
      <c r="M25" s="7"/>
      <c r="O25" s="6"/>
      <c r="R25" s="51"/>
    </row>
    <row r="26" spans="1:18" ht="16.5" customHeight="1" x14ac:dyDescent="0.2">
      <c r="A26" s="525"/>
      <c r="B26" s="26" t="s">
        <v>44</v>
      </c>
      <c r="C26" s="30"/>
      <c r="D26" s="35" t="s">
        <v>54</v>
      </c>
      <c r="E26" s="34" t="s">
        <v>34</v>
      </c>
      <c r="F26" s="41">
        <f>IFERROR(ROUNDDOWN(F25/F5,1),)</f>
        <v>0</v>
      </c>
      <c r="G26" s="48" t="s">
        <v>10</v>
      </c>
      <c r="J26" s="58"/>
      <c r="K26" s="58"/>
      <c r="L26" s="75"/>
      <c r="M26" s="58"/>
      <c r="N26" s="75"/>
      <c r="O26" s="51"/>
      <c r="R26" s="51"/>
    </row>
    <row r="27" spans="1:18" ht="16.5" customHeight="1" x14ac:dyDescent="0.2">
      <c r="A27" s="523" t="s">
        <v>26</v>
      </c>
      <c r="B27" s="23" t="s">
        <v>79</v>
      </c>
      <c r="C27" s="29" t="s">
        <v>20</v>
      </c>
      <c r="D27" s="33" t="s">
        <v>47</v>
      </c>
      <c r="E27" s="33"/>
      <c r="F27" s="40"/>
      <c r="G27" s="45" t="s">
        <v>16</v>
      </c>
      <c r="I27" s="52" t="s">
        <v>40</v>
      </c>
      <c r="J27" s="41">
        <f>ROUNDDOWN(N24,1)</f>
        <v>0</v>
      </c>
      <c r="K27" s="12"/>
      <c r="L27" s="9" t="s">
        <v>10</v>
      </c>
      <c r="M27" s="12"/>
      <c r="O27" s="13"/>
      <c r="R27" s="51"/>
    </row>
    <row r="28" spans="1:18" ht="16.5" customHeight="1" x14ac:dyDescent="0.2">
      <c r="A28" s="524"/>
      <c r="B28" s="24" t="s">
        <v>44</v>
      </c>
      <c r="D28" s="34" t="s">
        <v>45</v>
      </c>
      <c r="E28" s="34" t="s">
        <v>64</v>
      </c>
      <c r="F28" s="41">
        <f>IFERROR(ROUNDDOWN(F27/F5,1),)</f>
        <v>0</v>
      </c>
      <c r="G28" s="46" t="s">
        <v>10</v>
      </c>
      <c r="I28" s="52"/>
      <c r="J28" s="61"/>
      <c r="K28" s="61"/>
      <c r="L28" s="78" t="s">
        <v>17</v>
      </c>
      <c r="M28" s="61"/>
      <c r="N28" s="86">
        <f>IFERROR(J27/J29*100,)</f>
        <v>0</v>
      </c>
      <c r="O28" s="88" t="s">
        <v>77</v>
      </c>
      <c r="Q28" s="51"/>
      <c r="R28" s="51"/>
    </row>
    <row r="29" spans="1:18" ht="16.5" customHeight="1" x14ac:dyDescent="0.2">
      <c r="A29" s="524"/>
      <c r="B29" s="25" t="s">
        <v>52</v>
      </c>
      <c r="C29" s="7" t="s">
        <v>20</v>
      </c>
      <c r="D29" s="34" t="s">
        <v>61</v>
      </c>
      <c r="E29" s="34"/>
      <c r="F29" s="40"/>
      <c r="G29" s="47" t="s">
        <v>16</v>
      </c>
      <c r="I29" s="53" t="s">
        <v>73</v>
      </c>
      <c r="J29" s="41">
        <f>ROUNDDOWN(L24,1)</f>
        <v>0</v>
      </c>
      <c r="K29" s="69"/>
      <c r="L29" s="79" t="s">
        <v>10</v>
      </c>
      <c r="M29" s="69"/>
      <c r="N29" s="79"/>
      <c r="O29" s="89"/>
      <c r="P29" s="51"/>
      <c r="Q29" s="51"/>
      <c r="R29" s="51"/>
    </row>
    <row r="30" spans="1:18" ht="16.5" customHeight="1" x14ac:dyDescent="0.2">
      <c r="A30" s="525"/>
      <c r="B30" s="26" t="s">
        <v>44</v>
      </c>
      <c r="C30" s="30"/>
      <c r="D30" s="35" t="s">
        <v>54</v>
      </c>
      <c r="E30" s="34" t="s">
        <v>65</v>
      </c>
      <c r="F30" s="41">
        <f>IFERROR(ROUNDDOWN(F29/F5,1),)</f>
        <v>0</v>
      </c>
      <c r="G30" s="48" t="s">
        <v>10</v>
      </c>
      <c r="I30" s="51"/>
      <c r="J30" s="51"/>
      <c r="K30" s="51"/>
      <c r="L30" s="75"/>
      <c r="M30" s="51"/>
      <c r="N30" s="75"/>
      <c r="O30" s="51"/>
      <c r="P30" s="51"/>
      <c r="Q30" s="51"/>
      <c r="R30" s="51"/>
    </row>
    <row r="31" spans="1:18" ht="16.5" customHeight="1" x14ac:dyDescent="0.2">
      <c r="A31" s="523" t="s">
        <v>35</v>
      </c>
      <c r="B31" s="23" t="s">
        <v>79</v>
      </c>
      <c r="C31" s="29" t="s">
        <v>20</v>
      </c>
      <c r="D31" s="33" t="s">
        <v>47</v>
      </c>
      <c r="E31" s="33"/>
      <c r="F31" s="40"/>
      <c r="G31" s="45" t="s">
        <v>16</v>
      </c>
      <c r="J31" s="526" t="s">
        <v>74</v>
      </c>
      <c r="K31" s="526"/>
      <c r="L31" s="526"/>
      <c r="M31" s="526"/>
      <c r="N31" s="526"/>
      <c r="O31" s="526"/>
      <c r="P31" s="51"/>
      <c r="Q31" s="51"/>
      <c r="R31" s="51"/>
    </row>
    <row r="32" spans="1:18" ht="16.5" customHeight="1" x14ac:dyDescent="0.2">
      <c r="A32" s="524"/>
      <c r="B32" s="24" t="s">
        <v>44</v>
      </c>
      <c r="D32" s="34" t="s">
        <v>45</v>
      </c>
      <c r="E32" s="34" t="s">
        <v>36</v>
      </c>
      <c r="F32" s="41">
        <f>IFERROR(ROUNDDOWN(F31/F5,1),)</f>
        <v>0</v>
      </c>
      <c r="G32" s="46" t="s">
        <v>10</v>
      </c>
      <c r="I32" s="51"/>
      <c r="J32" s="526"/>
      <c r="K32" s="526"/>
      <c r="L32" s="526"/>
      <c r="M32" s="526"/>
      <c r="N32" s="526"/>
      <c r="O32" s="526"/>
      <c r="P32" s="51"/>
      <c r="Q32" s="51"/>
      <c r="R32" s="51"/>
    </row>
    <row r="33" spans="1:18" ht="16.5" customHeight="1" x14ac:dyDescent="0.2">
      <c r="A33" s="524"/>
      <c r="B33" s="25" t="s">
        <v>52</v>
      </c>
      <c r="C33" s="7" t="s">
        <v>20</v>
      </c>
      <c r="D33" s="34" t="s">
        <v>61</v>
      </c>
      <c r="E33" s="34"/>
      <c r="F33" s="40"/>
      <c r="G33" s="47" t="s">
        <v>16</v>
      </c>
      <c r="I33" s="51"/>
      <c r="J33" s="99"/>
      <c r="K33" s="99"/>
      <c r="L33" s="103"/>
      <c r="M33" s="84"/>
      <c r="N33" s="87"/>
      <c r="O33" s="106"/>
      <c r="P33" s="51"/>
      <c r="Q33" s="51"/>
      <c r="R33" s="51"/>
    </row>
    <row r="34" spans="1:18" ht="16.5" customHeight="1" x14ac:dyDescent="0.2">
      <c r="A34" s="525"/>
      <c r="B34" s="26" t="s">
        <v>44</v>
      </c>
      <c r="C34" s="30"/>
      <c r="D34" s="35" t="s">
        <v>54</v>
      </c>
      <c r="E34" s="34" t="s">
        <v>21</v>
      </c>
      <c r="F34" s="41">
        <f>IFERROR(ROUNDDOWN(F33/F5,1),)</f>
        <v>0</v>
      </c>
      <c r="G34" s="48" t="s">
        <v>10</v>
      </c>
      <c r="I34" s="51"/>
      <c r="J34" s="99"/>
      <c r="K34" s="99"/>
      <c r="L34" s="103"/>
      <c r="M34" s="84"/>
      <c r="N34" s="87"/>
      <c r="O34" s="106"/>
      <c r="P34" s="51"/>
      <c r="Q34" s="51"/>
      <c r="R34" s="51"/>
    </row>
    <row r="35" spans="1:18" ht="16.5" customHeight="1" x14ac:dyDescent="0.2">
      <c r="A35" s="523" t="s">
        <v>31</v>
      </c>
      <c r="B35" s="23" t="s">
        <v>79</v>
      </c>
      <c r="C35" s="29" t="s">
        <v>20</v>
      </c>
      <c r="D35" s="33" t="s">
        <v>47</v>
      </c>
      <c r="E35" s="33"/>
      <c r="F35" s="40"/>
      <c r="G35" s="45" t="s">
        <v>16</v>
      </c>
      <c r="I35" s="51"/>
      <c r="J35" s="63"/>
      <c r="K35" s="63"/>
      <c r="L35" s="81"/>
      <c r="M35" s="63"/>
      <c r="N35" s="87"/>
      <c r="O35" s="91"/>
      <c r="P35" s="51"/>
      <c r="Q35" s="51"/>
      <c r="R35" s="51"/>
    </row>
    <row r="36" spans="1:18" ht="16.5" customHeight="1" x14ac:dyDescent="0.2">
      <c r="A36" s="524"/>
      <c r="B36" s="24" t="s">
        <v>44</v>
      </c>
      <c r="D36" s="34" t="s">
        <v>45</v>
      </c>
      <c r="E36" s="34" t="s">
        <v>66</v>
      </c>
      <c r="F36" s="41">
        <f>IFERROR(ROUNDDOWN(F35/F5,1),)</f>
        <v>0</v>
      </c>
      <c r="G36" s="46" t="s">
        <v>10</v>
      </c>
      <c r="I36" s="51"/>
      <c r="J36" s="63"/>
      <c r="K36" s="63"/>
      <c r="L36" s="81"/>
      <c r="M36" s="63"/>
      <c r="N36" s="87"/>
      <c r="O36" s="91"/>
      <c r="P36" s="51"/>
      <c r="Q36" s="51"/>
      <c r="R36" s="51"/>
    </row>
    <row r="37" spans="1:18" ht="16.5" customHeight="1" x14ac:dyDescent="0.2">
      <c r="A37" s="524"/>
      <c r="B37" s="25" t="s">
        <v>52</v>
      </c>
      <c r="C37" s="7" t="s">
        <v>20</v>
      </c>
      <c r="D37" s="34" t="s">
        <v>61</v>
      </c>
      <c r="E37" s="34"/>
      <c r="F37" s="40"/>
      <c r="G37" s="47" t="s">
        <v>16</v>
      </c>
      <c r="I37" s="51"/>
      <c r="J37" s="91"/>
      <c r="K37" s="91"/>
      <c r="L37" s="104"/>
      <c r="M37" s="91"/>
      <c r="N37" s="87"/>
      <c r="O37" s="106"/>
      <c r="P37" s="51"/>
      <c r="Q37" s="51"/>
      <c r="R37" s="51"/>
    </row>
    <row r="38" spans="1:18" ht="16.5" customHeight="1" x14ac:dyDescent="0.2">
      <c r="A38" s="525"/>
      <c r="B38" s="26" t="s">
        <v>44</v>
      </c>
      <c r="C38" s="30"/>
      <c r="D38" s="35" t="s">
        <v>54</v>
      </c>
      <c r="E38" s="34" t="s">
        <v>67</v>
      </c>
      <c r="F38" s="41">
        <f>IFERROR(ROUNDDOWN(F37/F5,1),)</f>
        <v>0</v>
      </c>
      <c r="G38" s="48" t="s">
        <v>10</v>
      </c>
      <c r="I38" s="51"/>
      <c r="J38" s="91"/>
      <c r="K38" s="91"/>
      <c r="L38" s="104"/>
      <c r="M38" s="91"/>
      <c r="N38" s="87"/>
      <c r="O38" s="106"/>
      <c r="P38" s="51"/>
      <c r="Q38" s="51"/>
      <c r="R38" s="51"/>
    </row>
    <row r="39" spans="1:18" ht="16.5" customHeight="1" x14ac:dyDescent="0.2">
      <c r="A39" s="523" t="s">
        <v>37</v>
      </c>
      <c r="B39" s="23" t="s">
        <v>79</v>
      </c>
      <c r="C39" s="29" t="s">
        <v>20</v>
      </c>
      <c r="D39" s="33" t="s">
        <v>47</v>
      </c>
      <c r="E39" s="33"/>
      <c r="F39" s="40"/>
      <c r="G39" s="45" t="s">
        <v>16</v>
      </c>
      <c r="I39" s="51"/>
      <c r="J39" s="64"/>
      <c r="K39" s="64"/>
      <c r="L39" s="82"/>
      <c r="M39" s="64"/>
      <c r="N39" s="82"/>
      <c r="O39" s="90"/>
      <c r="P39" s="51"/>
      <c r="Q39" s="51"/>
      <c r="R39" s="51"/>
    </row>
    <row r="40" spans="1:18" ht="16.5" customHeight="1" x14ac:dyDescent="0.2">
      <c r="A40" s="524"/>
      <c r="B40" s="24" t="s">
        <v>44</v>
      </c>
      <c r="D40" s="34" t="s">
        <v>45</v>
      </c>
      <c r="E40" s="34" t="s">
        <v>68</v>
      </c>
      <c r="F40" s="41">
        <f>IFERROR(ROUNDDOWN(F39/F5,1),)</f>
        <v>0</v>
      </c>
      <c r="G40" s="46" t="s">
        <v>10</v>
      </c>
      <c r="I40" s="51"/>
      <c r="J40" s="58"/>
      <c r="K40" s="58"/>
      <c r="L40" s="75"/>
      <c r="M40" s="58"/>
      <c r="N40" s="75"/>
      <c r="O40" s="51"/>
      <c r="P40" s="51"/>
      <c r="Q40" s="51"/>
      <c r="R40" s="51"/>
    </row>
    <row r="41" spans="1:18" ht="16.5" customHeight="1" x14ac:dyDescent="0.2">
      <c r="A41" s="524"/>
      <c r="B41" s="25" t="s">
        <v>52</v>
      </c>
      <c r="C41" s="7" t="s">
        <v>20</v>
      </c>
      <c r="D41" s="34" t="s">
        <v>61</v>
      </c>
      <c r="E41" s="34"/>
      <c r="F41" s="40"/>
      <c r="G41" s="47" t="s">
        <v>16</v>
      </c>
      <c r="I41" s="51"/>
      <c r="J41" s="58"/>
      <c r="K41" s="58"/>
      <c r="L41" s="75"/>
      <c r="M41" s="58"/>
      <c r="N41" s="75"/>
      <c r="O41" s="51"/>
      <c r="P41" s="51"/>
      <c r="Q41" s="51"/>
      <c r="R41" s="51"/>
    </row>
    <row r="42" spans="1:18" ht="16.5" customHeight="1" x14ac:dyDescent="0.2">
      <c r="A42" s="525"/>
      <c r="B42" s="26" t="s">
        <v>44</v>
      </c>
      <c r="C42" s="30"/>
      <c r="D42" s="35" t="s">
        <v>54</v>
      </c>
      <c r="E42" s="34" t="s">
        <v>69</v>
      </c>
      <c r="F42" s="41">
        <f>IFERROR(ROUNDDOWN(F41/F5,1),)</f>
        <v>0</v>
      </c>
      <c r="G42" s="48" t="s">
        <v>10</v>
      </c>
      <c r="I42" s="51"/>
      <c r="J42" s="58"/>
      <c r="K42" s="58"/>
      <c r="L42" s="75"/>
      <c r="M42" s="58"/>
      <c r="N42" s="75"/>
      <c r="O42" s="51"/>
      <c r="P42" s="51"/>
      <c r="Q42" s="51"/>
      <c r="R42" s="51"/>
    </row>
    <row r="43" spans="1:18" ht="16.5" customHeight="1" x14ac:dyDescent="0.2">
      <c r="A43" s="523" t="s">
        <v>24</v>
      </c>
      <c r="B43" s="23" t="s">
        <v>79</v>
      </c>
      <c r="C43" s="29" t="s">
        <v>20</v>
      </c>
      <c r="D43" s="33" t="s">
        <v>47</v>
      </c>
      <c r="E43" s="33"/>
      <c r="F43" s="40"/>
      <c r="G43" s="45" t="s">
        <v>16</v>
      </c>
      <c r="I43" s="51"/>
      <c r="J43" s="58"/>
      <c r="K43" s="58"/>
      <c r="L43" s="75"/>
      <c r="M43" s="58"/>
      <c r="N43" s="75"/>
      <c r="O43" s="51"/>
      <c r="P43" s="51"/>
      <c r="Q43" s="51"/>
      <c r="R43" s="51"/>
    </row>
    <row r="44" spans="1:18" ht="16.5" customHeight="1" x14ac:dyDescent="0.2">
      <c r="A44" s="524"/>
      <c r="B44" s="24" t="s">
        <v>44</v>
      </c>
      <c r="D44" s="34" t="s">
        <v>45</v>
      </c>
      <c r="E44" s="34" t="s">
        <v>71</v>
      </c>
      <c r="F44" s="41">
        <f>IFERROR(ROUNDDOWN(F43/F5,1),)</f>
        <v>0</v>
      </c>
      <c r="G44" s="46" t="s">
        <v>10</v>
      </c>
      <c r="I44" s="51"/>
      <c r="J44" s="58"/>
      <c r="K44" s="58"/>
      <c r="L44" s="75"/>
      <c r="M44" s="58"/>
      <c r="N44" s="75"/>
      <c r="O44" s="51"/>
      <c r="P44" s="51"/>
      <c r="Q44" s="51"/>
      <c r="R44" s="51"/>
    </row>
    <row r="45" spans="1:18" ht="16.5" customHeight="1" x14ac:dyDescent="0.2">
      <c r="A45" s="524"/>
      <c r="B45" s="25" t="s">
        <v>52</v>
      </c>
      <c r="C45" s="7" t="s">
        <v>20</v>
      </c>
      <c r="D45" s="34" t="s">
        <v>61</v>
      </c>
      <c r="E45" s="34"/>
      <c r="F45" s="40"/>
      <c r="G45" s="47" t="s">
        <v>16</v>
      </c>
      <c r="I45" s="51"/>
      <c r="J45" s="58"/>
      <c r="K45" s="58"/>
      <c r="L45" s="75"/>
      <c r="M45" s="58"/>
      <c r="N45" s="75"/>
      <c r="O45" s="51"/>
      <c r="P45" s="51"/>
      <c r="Q45" s="51"/>
      <c r="R45" s="51"/>
    </row>
    <row r="46" spans="1:18" ht="16.5" customHeight="1" x14ac:dyDescent="0.2">
      <c r="A46" s="525"/>
      <c r="B46" s="26" t="s">
        <v>44</v>
      </c>
      <c r="C46" s="30"/>
      <c r="D46" s="35" t="s">
        <v>54</v>
      </c>
      <c r="E46" s="34" t="s">
        <v>72</v>
      </c>
      <c r="F46" s="41">
        <f>IFERROR(ROUNDDOWN(F45/F5,1),)</f>
        <v>0</v>
      </c>
      <c r="G46" s="48" t="s">
        <v>10</v>
      </c>
      <c r="I46" s="51"/>
      <c r="J46" s="58"/>
      <c r="K46" s="58"/>
      <c r="L46" s="75"/>
      <c r="M46" s="58"/>
      <c r="N46" s="75"/>
      <c r="O46" s="51"/>
      <c r="P46" s="51"/>
      <c r="Q46" s="51"/>
      <c r="R46" s="51"/>
    </row>
    <row r="47" spans="1:18" ht="16.5" customHeight="1" x14ac:dyDescent="0.2">
      <c r="A47" s="523" t="s">
        <v>19</v>
      </c>
      <c r="B47" s="23" t="s">
        <v>79</v>
      </c>
      <c r="C47" s="29" t="s">
        <v>20</v>
      </c>
      <c r="D47" s="33" t="s">
        <v>47</v>
      </c>
      <c r="E47" s="33"/>
      <c r="F47" s="40"/>
      <c r="G47" s="45" t="s">
        <v>16</v>
      </c>
      <c r="I47" s="51"/>
      <c r="J47" s="58"/>
      <c r="K47" s="58"/>
      <c r="L47" s="75"/>
      <c r="M47" s="58"/>
      <c r="N47" s="75"/>
      <c r="O47" s="51"/>
      <c r="P47" s="51"/>
      <c r="Q47" s="51"/>
      <c r="R47" s="51"/>
    </row>
    <row r="48" spans="1:18" ht="16.5" customHeight="1" x14ac:dyDescent="0.2">
      <c r="A48" s="524"/>
      <c r="B48" s="24" t="s">
        <v>44</v>
      </c>
      <c r="D48" s="34" t="s">
        <v>45</v>
      </c>
      <c r="E48" s="34" t="s">
        <v>38</v>
      </c>
      <c r="F48" s="41">
        <f>IFERROR(ROUNDDOWN(F47/F5,1),)</f>
        <v>0</v>
      </c>
      <c r="G48" s="46" t="s">
        <v>10</v>
      </c>
      <c r="I48" s="51"/>
      <c r="J48" s="58"/>
      <c r="K48" s="58"/>
      <c r="L48" s="75"/>
      <c r="M48" s="58"/>
      <c r="N48" s="75"/>
      <c r="O48" s="51"/>
      <c r="P48" s="51"/>
      <c r="Q48" s="51"/>
      <c r="R48" s="51"/>
    </row>
    <row r="49" spans="1:18" ht="16.5" customHeight="1" x14ac:dyDescent="0.2">
      <c r="A49" s="524"/>
      <c r="B49" s="25" t="s">
        <v>52</v>
      </c>
      <c r="C49" s="7" t="s">
        <v>20</v>
      </c>
      <c r="D49" s="34" t="s">
        <v>61</v>
      </c>
      <c r="E49" s="34"/>
      <c r="F49" s="40"/>
      <c r="G49" s="47" t="s">
        <v>16</v>
      </c>
      <c r="I49" s="51"/>
      <c r="J49" s="58"/>
      <c r="K49" s="58"/>
      <c r="L49" s="75"/>
      <c r="M49" s="58"/>
      <c r="N49" s="75"/>
      <c r="O49" s="51"/>
      <c r="P49" s="51"/>
      <c r="Q49" s="51"/>
      <c r="R49" s="51"/>
    </row>
    <row r="50" spans="1:18" ht="16.5" customHeight="1" x14ac:dyDescent="0.2">
      <c r="A50" s="525"/>
      <c r="B50" s="26" t="s">
        <v>44</v>
      </c>
      <c r="C50" s="30"/>
      <c r="D50" s="35" t="s">
        <v>54</v>
      </c>
      <c r="E50" s="36" t="s">
        <v>70</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07" t="s">
        <v>46</v>
      </c>
      <c r="B1" s="108"/>
      <c r="C1" s="111"/>
      <c r="D1" s="112"/>
      <c r="E1" s="112"/>
      <c r="F1" s="113"/>
      <c r="G1" s="114"/>
    </row>
    <row r="2" spans="1:18" ht="50.25" customHeight="1" x14ac:dyDescent="0.2">
      <c r="A2" s="532" t="s">
        <v>43</v>
      </c>
      <c r="B2" s="532"/>
      <c r="C2" s="532"/>
      <c r="D2" s="532"/>
      <c r="E2" s="532"/>
      <c r="F2" s="532"/>
      <c r="G2" s="532"/>
      <c r="H2" s="532"/>
      <c r="I2" s="532"/>
      <c r="J2" s="532"/>
      <c r="K2" s="532"/>
      <c r="L2" s="532"/>
      <c r="M2" s="532"/>
      <c r="N2" s="532"/>
      <c r="O2" s="532"/>
      <c r="P2" s="92"/>
      <c r="Q2" s="92"/>
      <c r="R2" s="92"/>
    </row>
    <row r="3" spans="1:18" ht="20.25" customHeight="1" x14ac:dyDescent="0.2">
      <c r="A3" s="15"/>
      <c r="B3" s="533" t="s">
        <v>23</v>
      </c>
      <c r="C3" s="534"/>
      <c r="D3" s="535"/>
      <c r="E3" s="15"/>
      <c r="F3" s="38"/>
      <c r="G3" s="15"/>
      <c r="H3" s="15"/>
      <c r="I3" s="15"/>
      <c r="J3" s="15"/>
      <c r="K3" s="15"/>
      <c r="L3" s="15"/>
      <c r="M3" s="15"/>
      <c r="N3" s="15"/>
      <c r="O3" s="15"/>
      <c r="P3" s="92"/>
      <c r="Q3" s="92"/>
      <c r="R3" s="92"/>
    </row>
    <row r="4" spans="1:18" ht="27" customHeight="1" x14ac:dyDescent="0.15">
      <c r="A4" s="536" t="s">
        <v>51</v>
      </c>
      <c r="B4" s="536"/>
      <c r="C4" s="536"/>
      <c r="D4" s="536"/>
      <c r="E4" s="536"/>
      <c r="F4" s="536"/>
      <c r="G4" s="536"/>
      <c r="H4" s="49"/>
      <c r="J4" s="54"/>
      <c r="K4" s="54"/>
      <c r="L4" s="70"/>
      <c r="M4" s="54"/>
      <c r="N4" s="70"/>
      <c r="O4" s="5"/>
      <c r="P4" s="5"/>
      <c r="Q4" s="5"/>
    </row>
    <row r="5" spans="1:18" ht="16.5" customHeight="1" x14ac:dyDescent="0.2">
      <c r="A5" s="16"/>
      <c r="B5" s="18" t="s">
        <v>6</v>
      </c>
      <c r="C5" s="28"/>
      <c r="D5" s="32" t="s">
        <v>3</v>
      </c>
      <c r="E5" s="16"/>
      <c r="F5" s="39"/>
      <c r="G5" s="44" t="s">
        <v>16</v>
      </c>
      <c r="H5" s="49"/>
      <c r="J5" s="54"/>
      <c r="K5" s="54"/>
      <c r="L5" s="70"/>
      <c r="M5" s="54"/>
      <c r="N5" s="70"/>
      <c r="O5" s="5"/>
      <c r="P5" s="5"/>
      <c r="Q5" s="5"/>
    </row>
    <row r="6" spans="1:18" ht="34.5" customHeight="1" x14ac:dyDescent="0.15">
      <c r="A6" s="537" t="s">
        <v>56</v>
      </c>
      <c r="B6" s="537"/>
      <c r="C6" s="537"/>
      <c r="D6" s="537"/>
      <c r="E6" s="537"/>
      <c r="F6" s="537"/>
      <c r="G6" s="537"/>
      <c r="I6" s="536" t="s">
        <v>30</v>
      </c>
      <c r="J6" s="536"/>
      <c r="K6" s="536"/>
      <c r="L6" s="536"/>
      <c r="M6" s="536"/>
      <c r="N6" s="536"/>
      <c r="R6" s="13"/>
    </row>
    <row r="7" spans="1:18" ht="16.5" customHeight="1" x14ac:dyDescent="0.2">
      <c r="A7" s="523" t="s">
        <v>32</v>
      </c>
      <c r="B7" s="109" t="s">
        <v>88</v>
      </c>
      <c r="C7" s="29" t="s">
        <v>20</v>
      </c>
      <c r="D7" s="33" t="s">
        <v>59</v>
      </c>
      <c r="E7" s="33"/>
      <c r="F7" s="40"/>
      <c r="G7" s="45" t="s">
        <v>16</v>
      </c>
      <c r="I7" s="7"/>
      <c r="J7" s="530"/>
      <c r="K7" s="100"/>
      <c r="L7" s="527" t="s">
        <v>27</v>
      </c>
      <c r="M7" s="528"/>
      <c r="N7" s="529"/>
    </row>
    <row r="8" spans="1:18" ht="16.5" customHeight="1" x14ac:dyDescent="0.2">
      <c r="A8" s="524"/>
      <c r="B8" s="20" t="s">
        <v>44</v>
      </c>
      <c r="D8" s="34" t="s">
        <v>4</v>
      </c>
      <c r="E8" s="34" t="s">
        <v>2</v>
      </c>
      <c r="F8" s="41">
        <f>IFERROR(ROUNDDOWN(F7/F5,1),)</f>
        <v>0</v>
      </c>
      <c r="G8" s="46" t="s">
        <v>10</v>
      </c>
      <c r="I8" s="50"/>
      <c r="J8" s="531"/>
      <c r="K8" s="83"/>
      <c r="L8" s="101" t="s">
        <v>83</v>
      </c>
      <c r="M8" s="83"/>
      <c r="N8" s="85" t="s">
        <v>84</v>
      </c>
    </row>
    <row r="9" spans="1:18" ht="16.5" customHeight="1" x14ac:dyDescent="0.2">
      <c r="A9" s="524"/>
      <c r="B9" s="110" t="s">
        <v>90</v>
      </c>
      <c r="C9" s="7" t="s">
        <v>20</v>
      </c>
      <c r="D9" s="34" t="s">
        <v>61</v>
      </c>
      <c r="E9" s="34"/>
      <c r="F9" s="40"/>
      <c r="G9" s="47" t="s">
        <v>16</v>
      </c>
      <c r="J9" s="55" t="s">
        <v>32</v>
      </c>
      <c r="K9" s="67" t="s">
        <v>2</v>
      </c>
      <c r="L9" s="72">
        <f>F8</f>
        <v>0</v>
      </c>
      <c r="M9" s="67" t="s">
        <v>62</v>
      </c>
      <c r="N9" s="72">
        <f>F10</f>
        <v>0</v>
      </c>
    </row>
    <row r="10" spans="1:18" ht="16.5" customHeight="1" x14ac:dyDescent="0.2">
      <c r="A10" s="525"/>
      <c r="B10" s="22" t="s">
        <v>44</v>
      </c>
      <c r="C10" s="30"/>
      <c r="D10" s="35" t="s">
        <v>54</v>
      </c>
      <c r="E10" s="34" t="s">
        <v>62</v>
      </c>
      <c r="F10" s="41">
        <f>IFERROR(ROUNDDOWN(F9/F5,1),)</f>
        <v>0</v>
      </c>
      <c r="G10" s="48" t="s">
        <v>10</v>
      </c>
      <c r="J10" s="55" t="s">
        <v>13</v>
      </c>
      <c r="K10" s="67" t="s">
        <v>29</v>
      </c>
      <c r="L10" s="72">
        <f>F12</f>
        <v>0</v>
      </c>
      <c r="M10" s="67" t="s">
        <v>22</v>
      </c>
      <c r="N10" s="72">
        <f>F14</f>
        <v>0</v>
      </c>
    </row>
    <row r="11" spans="1:18" ht="16.5" customHeight="1" x14ac:dyDescent="0.2">
      <c r="A11" s="523" t="s">
        <v>13</v>
      </c>
      <c r="B11" s="109" t="s">
        <v>88</v>
      </c>
      <c r="C11" s="29" t="s">
        <v>20</v>
      </c>
      <c r="D11" s="33" t="s">
        <v>47</v>
      </c>
      <c r="E11" s="33"/>
      <c r="F11" s="40"/>
      <c r="G11" s="45" t="s">
        <v>16</v>
      </c>
      <c r="I11" s="51"/>
      <c r="J11" s="55" t="s">
        <v>28</v>
      </c>
      <c r="K11" s="67" t="s">
        <v>18</v>
      </c>
      <c r="L11" s="72">
        <f>F16</f>
        <v>0</v>
      </c>
      <c r="M11" s="67" t="s">
        <v>50</v>
      </c>
      <c r="N11" s="72">
        <f>F18</f>
        <v>0</v>
      </c>
      <c r="O11" s="51"/>
      <c r="P11" s="51"/>
      <c r="Q11" s="51"/>
      <c r="R11" s="51"/>
    </row>
    <row r="12" spans="1:18" ht="16.5" customHeight="1" x14ac:dyDescent="0.2">
      <c r="A12" s="524"/>
      <c r="B12" s="20" t="s">
        <v>44</v>
      </c>
      <c r="D12" s="34" t="s">
        <v>45</v>
      </c>
      <c r="E12" s="34" t="s">
        <v>29</v>
      </c>
      <c r="F12" s="41">
        <f>IFERROR(ROUNDDOWN(F11/F5,1),)</f>
        <v>0</v>
      </c>
      <c r="G12" s="46" t="s">
        <v>10</v>
      </c>
      <c r="I12" s="51"/>
      <c r="J12" s="55" t="s">
        <v>25</v>
      </c>
      <c r="K12" s="67" t="s">
        <v>63</v>
      </c>
      <c r="L12" s="72">
        <f>F20</f>
        <v>0</v>
      </c>
      <c r="M12" s="67" t="s">
        <v>1</v>
      </c>
      <c r="N12" s="72">
        <f>F22</f>
        <v>0</v>
      </c>
      <c r="O12" s="51"/>
      <c r="P12" s="51"/>
      <c r="Q12" s="51"/>
      <c r="R12" s="51"/>
    </row>
    <row r="13" spans="1:18" ht="16.5" customHeight="1" x14ac:dyDescent="0.2">
      <c r="A13" s="524"/>
      <c r="B13" s="110" t="s">
        <v>90</v>
      </c>
      <c r="C13" s="7" t="s">
        <v>20</v>
      </c>
      <c r="D13" s="34" t="s">
        <v>61</v>
      </c>
      <c r="E13" s="34"/>
      <c r="F13" s="40"/>
      <c r="G13" s="47" t="s">
        <v>16</v>
      </c>
      <c r="I13" s="51"/>
      <c r="J13" s="55" t="s">
        <v>5</v>
      </c>
      <c r="K13" s="67" t="s">
        <v>33</v>
      </c>
      <c r="L13" s="72">
        <f>F24</f>
        <v>0</v>
      </c>
      <c r="M13" s="67" t="s">
        <v>34</v>
      </c>
      <c r="N13" s="72">
        <f>F26</f>
        <v>0</v>
      </c>
      <c r="O13" s="51"/>
      <c r="P13" s="51"/>
      <c r="Q13" s="51"/>
      <c r="R13" s="51"/>
    </row>
    <row r="14" spans="1:18" ht="16.5" customHeight="1" x14ac:dyDescent="0.2">
      <c r="A14" s="525"/>
      <c r="B14" s="22" t="s">
        <v>44</v>
      </c>
      <c r="C14" s="30"/>
      <c r="D14" s="35" t="s">
        <v>54</v>
      </c>
      <c r="E14" s="34" t="s">
        <v>22</v>
      </c>
      <c r="F14" s="41">
        <f>IFERROR(ROUNDDOWN(F13/F5,1),)</f>
        <v>0</v>
      </c>
      <c r="G14" s="48" t="s">
        <v>10</v>
      </c>
      <c r="I14" s="51"/>
      <c r="J14" s="55" t="s">
        <v>26</v>
      </c>
      <c r="K14" s="67" t="s">
        <v>64</v>
      </c>
      <c r="L14" s="72">
        <f>F28</f>
        <v>0</v>
      </c>
      <c r="M14" s="67" t="s">
        <v>65</v>
      </c>
      <c r="N14" s="72">
        <f>F30</f>
        <v>0</v>
      </c>
      <c r="O14" s="51"/>
      <c r="P14" s="51"/>
      <c r="Q14" s="51"/>
      <c r="R14" s="51"/>
    </row>
    <row r="15" spans="1:18" ht="16.5" customHeight="1" x14ac:dyDescent="0.2">
      <c r="A15" s="523" t="s">
        <v>28</v>
      </c>
      <c r="B15" s="109" t="s">
        <v>88</v>
      </c>
      <c r="C15" s="29" t="s">
        <v>20</v>
      </c>
      <c r="D15" s="33" t="s">
        <v>47</v>
      </c>
      <c r="E15" s="33"/>
      <c r="F15" s="40"/>
      <c r="G15" s="45" t="s">
        <v>16</v>
      </c>
      <c r="I15" s="51"/>
      <c r="J15" s="55" t="s">
        <v>35</v>
      </c>
      <c r="K15" s="67" t="s">
        <v>36</v>
      </c>
      <c r="L15" s="72">
        <f>F32</f>
        <v>0</v>
      </c>
      <c r="M15" s="67" t="s">
        <v>21</v>
      </c>
      <c r="N15" s="72">
        <f>F34</f>
        <v>0</v>
      </c>
      <c r="O15" s="51"/>
      <c r="P15" s="51"/>
      <c r="Q15" s="51"/>
      <c r="R15" s="51"/>
    </row>
    <row r="16" spans="1:18" ht="16.5" customHeight="1" x14ac:dyDescent="0.2">
      <c r="A16" s="524"/>
      <c r="B16" s="20" t="s">
        <v>44</v>
      </c>
      <c r="D16" s="34" t="s">
        <v>45</v>
      </c>
      <c r="E16" s="34" t="s">
        <v>18</v>
      </c>
      <c r="F16" s="41">
        <f>IFERROR(ROUNDDOWN(F15/F5,1),)</f>
        <v>0</v>
      </c>
      <c r="G16" s="46" t="s">
        <v>10</v>
      </c>
      <c r="I16" s="51"/>
      <c r="J16" s="55" t="s">
        <v>31</v>
      </c>
      <c r="K16" s="67" t="s">
        <v>66</v>
      </c>
      <c r="L16" s="72">
        <f>F36</f>
        <v>0</v>
      </c>
      <c r="M16" s="67" t="s">
        <v>67</v>
      </c>
      <c r="N16" s="72">
        <f>F38</f>
        <v>0</v>
      </c>
      <c r="O16" s="51"/>
      <c r="P16" s="51"/>
      <c r="Q16" s="51"/>
      <c r="R16" s="51"/>
    </row>
    <row r="17" spans="1:18" ht="16.5" customHeight="1" x14ac:dyDescent="0.2">
      <c r="A17" s="524"/>
      <c r="B17" s="110" t="s">
        <v>90</v>
      </c>
      <c r="C17" s="7" t="s">
        <v>20</v>
      </c>
      <c r="D17" s="34" t="s">
        <v>61</v>
      </c>
      <c r="E17" s="34"/>
      <c r="F17" s="40"/>
      <c r="G17" s="47" t="s">
        <v>16</v>
      </c>
      <c r="I17" s="51"/>
      <c r="J17" s="55" t="s">
        <v>37</v>
      </c>
      <c r="K17" s="67" t="s">
        <v>68</v>
      </c>
      <c r="L17" s="72">
        <f>F40</f>
        <v>0</v>
      </c>
      <c r="M17" s="67" t="s">
        <v>69</v>
      </c>
      <c r="N17" s="72">
        <f>F42</f>
        <v>0</v>
      </c>
      <c r="O17" s="51"/>
      <c r="P17" s="51"/>
      <c r="Q17" s="51"/>
      <c r="R17" s="51"/>
    </row>
    <row r="18" spans="1:18" ht="16.5" customHeight="1" x14ac:dyDescent="0.2">
      <c r="A18" s="525"/>
      <c r="B18" s="22" t="s">
        <v>44</v>
      </c>
      <c r="C18" s="30"/>
      <c r="D18" s="35" t="s">
        <v>54</v>
      </c>
      <c r="E18" s="34" t="s">
        <v>50</v>
      </c>
      <c r="F18" s="41">
        <f>IFERROR(ROUNDDOWN(F17/F5,1),)</f>
        <v>0</v>
      </c>
      <c r="G18" s="48" t="s">
        <v>10</v>
      </c>
      <c r="I18" s="51"/>
      <c r="J18" s="55" t="s">
        <v>24</v>
      </c>
      <c r="K18" s="67" t="s">
        <v>71</v>
      </c>
      <c r="L18" s="72">
        <f>F44</f>
        <v>0</v>
      </c>
      <c r="M18" s="67" t="s">
        <v>72</v>
      </c>
      <c r="N18" s="72">
        <f>F46</f>
        <v>0</v>
      </c>
      <c r="O18" s="51"/>
      <c r="P18" s="51"/>
      <c r="Q18" s="51"/>
      <c r="R18" s="51"/>
    </row>
    <row r="19" spans="1:18" ht="16.5" customHeight="1" x14ac:dyDescent="0.2">
      <c r="A19" s="523" t="s">
        <v>25</v>
      </c>
      <c r="B19" s="109" t="s">
        <v>88</v>
      </c>
      <c r="C19" s="29" t="s">
        <v>20</v>
      </c>
      <c r="D19" s="33" t="s">
        <v>47</v>
      </c>
      <c r="E19" s="33"/>
      <c r="F19" s="40"/>
      <c r="G19" s="45" t="s">
        <v>16</v>
      </c>
      <c r="I19" s="51"/>
      <c r="J19" s="56" t="s">
        <v>19</v>
      </c>
      <c r="K19" s="68" t="s">
        <v>38</v>
      </c>
      <c r="L19" s="73">
        <f>F48</f>
        <v>0</v>
      </c>
      <c r="M19" s="68" t="s">
        <v>70</v>
      </c>
      <c r="N19" s="73">
        <f>F50</f>
        <v>0</v>
      </c>
      <c r="O19" s="51"/>
      <c r="P19" s="51"/>
      <c r="Q19" s="51"/>
      <c r="R19" s="51"/>
    </row>
    <row r="20" spans="1:18" ht="16.5" customHeight="1" x14ac:dyDescent="0.2">
      <c r="A20" s="524"/>
      <c r="B20" s="20" t="s">
        <v>44</v>
      </c>
      <c r="D20" s="34" t="s">
        <v>45</v>
      </c>
      <c r="E20" s="34" t="s">
        <v>63</v>
      </c>
      <c r="F20" s="41">
        <f>IFERROR(ROUNDDOWN(F19/F5,1),)</f>
        <v>0</v>
      </c>
      <c r="G20" s="46" t="s">
        <v>10</v>
      </c>
      <c r="I20" s="51"/>
      <c r="J20" s="57" t="s">
        <v>15</v>
      </c>
      <c r="K20" s="57"/>
      <c r="L20" s="74">
        <f>SUM(L9:L19)</f>
        <v>0</v>
      </c>
      <c r="M20" s="57"/>
      <c r="N20" s="74">
        <f>SUM(N9:N19)</f>
        <v>0</v>
      </c>
      <c r="O20" s="51"/>
      <c r="P20" s="51"/>
      <c r="Q20" s="51"/>
      <c r="R20" s="51"/>
    </row>
    <row r="21" spans="1:18" ht="16.5" customHeight="1" x14ac:dyDescent="0.2">
      <c r="A21" s="524"/>
      <c r="B21" s="110" t="s">
        <v>90</v>
      </c>
      <c r="C21" s="7" t="s">
        <v>20</v>
      </c>
      <c r="D21" s="34" t="s">
        <v>61</v>
      </c>
      <c r="E21" s="34"/>
      <c r="F21" s="40"/>
      <c r="G21" s="47" t="s">
        <v>16</v>
      </c>
      <c r="I21" s="51"/>
      <c r="J21" s="58"/>
      <c r="K21" s="58"/>
      <c r="L21" s="75"/>
      <c r="M21" s="58"/>
      <c r="N21" s="75"/>
      <c r="O21" s="51"/>
      <c r="P21" s="51"/>
      <c r="Q21" s="51"/>
      <c r="R21" s="51"/>
    </row>
    <row r="22" spans="1:18" ht="16.5" customHeight="1" x14ac:dyDescent="0.2">
      <c r="A22" s="525"/>
      <c r="B22" s="22" t="s">
        <v>44</v>
      </c>
      <c r="C22" s="30"/>
      <c r="D22" s="35" t="s">
        <v>54</v>
      </c>
      <c r="E22" s="34" t="s">
        <v>1</v>
      </c>
      <c r="F22" s="41">
        <f>IFERROR(ROUNDDOWN(F21/F5,1),)</f>
        <v>0</v>
      </c>
      <c r="G22" s="48" t="s">
        <v>10</v>
      </c>
      <c r="I22" s="51"/>
      <c r="J22" s="6"/>
      <c r="K22" s="6"/>
      <c r="L22" s="102"/>
      <c r="M22" s="6"/>
      <c r="N22" s="102"/>
      <c r="O22" s="6"/>
      <c r="P22" s="6"/>
      <c r="Q22" s="6"/>
      <c r="R22" s="51"/>
    </row>
    <row r="23" spans="1:18" ht="16.5" customHeight="1" x14ac:dyDescent="0.2">
      <c r="A23" s="523" t="s">
        <v>5</v>
      </c>
      <c r="B23" s="109" t="s">
        <v>88</v>
      </c>
      <c r="C23" s="29" t="s">
        <v>20</v>
      </c>
      <c r="D23" s="33" t="s">
        <v>47</v>
      </c>
      <c r="E23" s="33"/>
      <c r="F23" s="42"/>
      <c r="G23" s="45" t="s">
        <v>16</v>
      </c>
      <c r="I23" s="51"/>
      <c r="J23" s="6"/>
      <c r="K23" s="6"/>
      <c r="M23" s="6"/>
      <c r="O23" s="6"/>
      <c r="P23" s="6"/>
      <c r="Q23" s="6"/>
      <c r="R23" s="51"/>
    </row>
    <row r="24" spans="1:18" ht="16.5" customHeight="1" x14ac:dyDescent="0.2">
      <c r="A24" s="524"/>
      <c r="B24" s="20" t="s">
        <v>44</v>
      </c>
      <c r="D24" s="34" t="s">
        <v>45</v>
      </c>
      <c r="E24" s="34" t="s">
        <v>33</v>
      </c>
      <c r="F24" s="41">
        <f>IFERROR(ROUNDDOWN(F23/F5,1),)</f>
        <v>0</v>
      </c>
      <c r="G24" s="46" t="s">
        <v>10</v>
      </c>
      <c r="J24" s="59" t="s">
        <v>39</v>
      </c>
      <c r="K24" s="58"/>
      <c r="L24" s="77"/>
      <c r="M24" s="58"/>
      <c r="N24" s="77"/>
      <c r="O24" s="6"/>
      <c r="P24" s="51"/>
      <c r="Q24" s="51"/>
      <c r="R24" s="51"/>
    </row>
    <row r="25" spans="1:18" ht="16.5" customHeight="1" x14ac:dyDescent="0.2">
      <c r="A25" s="524"/>
      <c r="B25" s="110" t="s">
        <v>90</v>
      </c>
      <c r="C25" s="7" t="s">
        <v>20</v>
      </c>
      <c r="D25" s="34" t="s">
        <v>61</v>
      </c>
      <c r="E25" s="34"/>
      <c r="F25" s="40"/>
      <c r="G25" s="47" t="s">
        <v>16</v>
      </c>
      <c r="J25" s="7"/>
      <c r="K25" s="7"/>
      <c r="M25" s="7"/>
      <c r="O25" s="6"/>
      <c r="R25" s="51"/>
    </row>
    <row r="26" spans="1:18" ht="16.5" customHeight="1" x14ac:dyDescent="0.2">
      <c r="A26" s="525"/>
      <c r="B26" s="22" t="s">
        <v>44</v>
      </c>
      <c r="C26" s="30"/>
      <c r="D26" s="35" t="s">
        <v>54</v>
      </c>
      <c r="E26" s="34" t="s">
        <v>34</v>
      </c>
      <c r="F26" s="41">
        <f>IFERROR(ROUNDDOWN(F25/F5,1),)</f>
        <v>0</v>
      </c>
      <c r="G26" s="48" t="s">
        <v>10</v>
      </c>
      <c r="J26" s="58"/>
      <c r="K26" s="58"/>
      <c r="L26" s="75"/>
      <c r="M26" s="58"/>
      <c r="N26" s="75"/>
      <c r="O26" s="51"/>
      <c r="R26" s="51"/>
    </row>
    <row r="27" spans="1:18" ht="16.5" customHeight="1" x14ac:dyDescent="0.2">
      <c r="A27" s="523" t="s">
        <v>26</v>
      </c>
      <c r="B27" s="109" t="s">
        <v>88</v>
      </c>
      <c r="C27" s="29" t="s">
        <v>20</v>
      </c>
      <c r="D27" s="33" t="s">
        <v>47</v>
      </c>
      <c r="E27" s="33"/>
      <c r="F27" s="40"/>
      <c r="G27" s="45" t="s">
        <v>16</v>
      </c>
      <c r="I27" s="52" t="s">
        <v>40</v>
      </c>
      <c r="J27" s="60">
        <f>ROUNDDOWN(N24,1)</f>
        <v>0</v>
      </c>
      <c r="K27" s="12"/>
      <c r="L27" s="9" t="s">
        <v>10</v>
      </c>
      <c r="M27" s="12"/>
      <c r="O27" s="13"/>
      <c r="R27" s="51"/>
    </row>
    <row r="28" spans="1:18" ht="16.5" customHeight="1" x14ac:dyDescent="0.2">
      <c r="A28" s="524"/>
      <c r="B28" s="20" t="s">
        <v>44</v>
      </c>
      <c r="D28" s="34" t="s">
        <v>45</v>
      </c>
      <c r="E28" s="34" t="s">
        <v>64</v>
      </c>
      <c r="F28" s="41">
        <f>IFERROR(ROUNDDOWN(F27/F5,1),)</f>
        <v>0</v>
      </c>
      <c r="G28" s="46" t="s">
        <v>10</v>
      </c>
      <c r="I28" s="52"/>
      <c r="J28" s="61"/>
      <c r="K28" s="61"/>
      <c r="L28" s="78" t="s">
        <v>17</v>
      </c>
      <c r="M28" s="61"/>
      <c r="N28" s="86">
        <f>IFERROR(J27/J29*100,)</f>
        <v>0</v>
      </c>
      <c r="O28" s="88" t="s">
        <v>77</v>
      </c>
      <c r="Q28" s="51"/>
      <c r="R28" s="51"/>
    </row>
    <row r="29" spans="1:18" ht="16.5" customHeight="1" x14ac:dyDescent="0.2">
      <c r="A29" s="524"/>
      <c r="B29" s="110" t="s">
        <v>90</v>
      </c>
      <c r="C29" s="7" t="s">
        <v>20</v>
      </c>
      <c r="D29" s="34" t="s">
        <v>61</v>
      </c>
      <c r="E29" s="34"/>
      <c r="F29" s="40"/>
      <c r="G29" s="47" t="s">
        <v>16</v>
      </c>
      <c r="I29" s="53" t="s">
        <v>73</v>
      </c>
      <c r="J29" s="41">
        <f>ROUNDDOWN(L24,1)</f>
        <v>0</v>
      </c>
      <c r="K29" s="69"/>
      <c r="L29" s="79" t="s">
        <v>10</v>
      </c>
      <c r="M29" s="69"/>
      <c r="N29" s="79"/>
      <c r="O29" s="89"/>
      <c r="P29" s="51"/>
      <c r="Q29" s="51"/>
      <c r="R29" s="51"/>
    </row>
    <row r="30" spans="1:18" ht="16.5" customHeight="1" x14ac:dyDescent="0.2">
      <c r="A30" s="525"/>
      <c r="B30" s="22" t="s">
        <v>44</v>
      </c>
      <c r="C30" s="30"/>
      <c r="D30" s="35" t="s">
        <v>54</v>
      </c>
      <c r="E30" s="34" t="s">
        <v>65</v>
      </c>
      <c r="F30" s="41">
        <f>IFERROR(ROUNDDOWN(F29/F5,1),)</f>
        <v>0</v>
      </c>
      <c r="G30" s="48" t="s">
        <v>10</v>
      </c>
      <c r="I30" s="51"/>
      <c r="J30" s="51"/>
      <c r="K30" s="51"/>
      <c r="L30" s="75"/>
      <c r="M30" s="51"/>
      <c r="O30" s="51"/>
      <c r="P30" s="51"/>
      <c r="Q30" s="51"/>
      <c r="R30" s="51"/>
    </row>
    <row r="31" spans="1:18" ht="16.5" customHeight="1" x14ac:dyDescent="0.2">
      <c r="A31" s="523" t="s">
        <v>35</v>
      </c>
      <c r="B31" s="109" t="s">
        <v>88</v>
      </c>
      <c r="C31" s="29" t="s">
        <v>20</v>
      </c>
      <c r="D31" s="33" t="s">
        <v>47</v>
      </c>
      <c r="E31" s="33"/>
      <c r="F31" s="40"/>
      <c r="G31" s="45" t="s">
        <v>16</v>
      </c>
      <c r="J31" s="526" t="s">
        <v>74</v>
      </c>
      <c r="K31" s="526"/>
      <c r="L31" s="526"/>
      <c r="M31" s="526"/>
      <c r="N31" s="526"/>
      <c r="O31" s="526"/>
      <c r="P31" s="51"/>
      <c r="Q31" s="51"/>
      <c r="R31" s="51"/>
    </row>
    <row r="32" spans="1:18" ht="16.5" customHeight="1" x14ac:dyDescent="0.2">
      <c r="A32" s="524"/>
      <c r="B32" s="20" t="s">
        <v>44</v>
      </c>
      <c r="D32" s="34" t="s">
        <v>45</v>
      </c>
      <c r="E32" s="34" t="s">
        <v>36</v>
      </c>
      <c r="F32" s="41">
        <f>IFERROR(ROUNDDOWN(F31/F5,1),)</f>
        <v>0</v>
      </c>
      <c r="G32" s="46" t="s">
        <v>10</v>
      </c>
      <c r="I32" s="51"/>
      <c r="J32" s="526"/>
      <c r="K32" s="526"/>
      <c r="L32" s="526"/>
      <c r="M32" s="526"/>
      <c r="N32" s="526"/>
      <c r="O32" s="526"/>
      <c r="P32" s="51"/>
      <c r="Q32" s="51"/>
      <c r="R32" s="51"/>
    </row>
    <row r="33" spans="1:18" ht="16.5" customHeight="1" x14ac:dyDescent="0.2">
      <c r="A33" s="524"/>
      <c r="B33" s="110" t="s">
        <v>90</v>
      </c>
      <c r="C33" s="7" t="s">
        <v>20</v>
      </c>
      <c r="D33" s="34" t="s">
        <v>61</v>
      </c>
      <c r="E33" s="34"/>
      <c r="F33" s="40"/>
      <c r="G33" s="47" t="s">
        <v>16</v>
      </c>
      <c r="I33" s="51"/>
      <c r="J33" s="62"/>
      <c r="K33" s="62"/>
      <c r="L33" s="80"/>
      <c r="M33" s="84"/>
      <c r="N33" s="81"/>
      <c r="O33" s="90"/>
      <c r="P33" s="51"/>
      <c r="Q33" s="51"/>
      <c r="R33" s="51"/>
    </row>
    <row r="34" spans="1:18" ht="16.5" customHeight="1" x14ac:dyDescent="0.2">
      <c r="A34" s="525"/>
      <c r="B34" s="22" t="s">
        <v>44</v>
      </c>
      <c r="C34" s="30"/>
      <c r="D34" s="35" t="s">
        <v>54</v>
      </c>
      <c r="E34" s="34" t="s">
        <v>21</v>
      </c>
      <c r="F34" s="41">
        <f>IFERROR(ROUNDDOWN(F33/F5,1),)</f>
        <v>0</v>
      </c>
      <c r="G34" s="48" t="s">
        <v>10</v>
      </c>
      <c r="I34" s="51"/>
      <c r="J34" s="62"/>
      <c r="K34" s="62"/>
      <c r="L34" s="80"/>
      <c r="M34" s="84"/>
      <c r="N34" s="81"/>
      <c r="O34" s="90"/>
      <c r="P34" s="51"/>
      <c r="Q34" s="51"/>
      <c r="R34" s="51"/>
    </row>
    <row r="35" spans="1:18" ht="16.5" customHeight="1" x14ac:dyDescent="0.2">
      <c r="A35" s="523" t="s">
        <v>31</v>
      </c>
      <c r="B35" s="109" t="s">
        <v>88</v>
      </c>
      <c r="C35" s="29" t="s">
        <v>20</v>
      </c>
      <c r="D35" s="33" t="s">
        <v>47</v>
      </c>
      <c r="E35" s="33"/>
      <c r="F35" s="40"/>
      <c r="G35" s="45" t="s">
        <v>16</v>
      </c>
      <c r="I35" s="51"/>
      <c r="J35" s="63"/>
      <c r="K35" s="63"/>
      <c r="L35" s="81"/>
      <c r="M35" s="63"/>
      <c r="N35" s="87"/>
      <c r="O35" s="91"/>
      <c r="P35" s="51"/>
      <c r="Q35" s="51"/>
      <c r="R35" s="51"/>
    </row>
    <row r="36" spans="1:18" ht="16.5" customHeight="1" x14ac:dyDescent="0.2">
      <c r="A36" s="524"/>
      <c r="B36" s="20" t="s">
        <v>44</v>
      </c>
      <c r="D36" s="34" t="s">
        <v>45</v>
      </c>
      <c r="E36" s="34" t="s">
        <v>66</v>
      </c>
      <c r="F36" s="41">
        <f>IFERROR(ROUNDDOWN(F35/F5,1),)</f>
        <v>0</v>
      </c>
      <c r="G36" s="46" t="s">
        <v>10</v>
      </c>
      <c r="I36" s="51"/>
      <c r="J36" s="63"/>
      <c r="K36" s="63"/>
      <c r="L36" s="81"/>
      <c r="M36" s="63"/>
      <c r="N36" s="87"/>
      <c r="O36" s="91"/>
      <c r="P36" s="51"/>
      <c r="Q36" s="51"/>
      <c r="R36" s="51"/>
    </row>
    <row r="37" spans="1:18" ht="16.5" customHeight="1" x14ac:dyDescent="0.2">
      <c r="A37" s="524"/>
      <c r="B37" s="110" t="s">
        <v>90</v>
      </c>
      <c r="C37" s="7" t="s">
        <v>20</v>
      </c>
      <c r="D37" s="34" t="s">
        <v>61</v>
      </c>
      <c r="E37" s="34"/>
      <c r="F37" s="40"/>
      <c r="G37" s="47" t="s">
        <v>16</v>
      </c>
      <c r="I37" s="51"/>
      <c r="J37" s="62"/>
      <c r="K37" s="62"/>
      <c r="L37" s="80"/>
      <c r="M37" s="84"/>
      <c r="N37" s="81"/>
      <c r="O37" s="90"/>
      <c r="P37" s="51"/>
      <c r="Q37" s="51"/>
      <c r="R37" s="51"/>
    </row>
    <row r="38" spans="1:18" ht="16.5" customHeight="1" x14ac:dyDescent="0.2">
      <c r="A38" s="525"/>
      <c r="B38" s="22" t="s">
        <v>44</v>
      </c>
      <c r="C38" s="30"/>
      <c r="D38" s="35" t="s">
        <v>54</v>
      </c>
      <c r="E38" s="34" t="s">
        <v>67</v>
      </c>
      <c r="F38" s="41">
        <f>IFERROR(ROUNDDOWN(F37/F5,1),)</f>
        <v>0</v>
      </c>
      <c r="G38" s="48" t="s">
        <v>10</v>
      </c>
      <c r="I38" s="51"/>
      <c r="J38" s="62"/>
      <c r="K38" s="62"/>
      <c r="L38" s="80"/>
      <c r="M38" s="84"/>
      <c r="N38" s="81"/>
      <c r="O38" s="90"/>
      <c r="P38" s="51"/>
      <c r="Q38" s="51"/>
      <c r="R38" s="51"/>
    </row>
    <row r="39" spans="1:18" ht="16.5" customHeight="1" x14ac:dyDescent="0.2">
      <c r="A39" s="523" t="s">
        <v>37</v>
      </c>
      <c r="B39" s="109" t="s">
        <v>88</v>
      </c>
      <c r="C39" s="29" t="s">
        <v>20</v>
      </c>
      <c r="D39" s="33" t="s">
        <v>47</v>
      </c>
      <c r="E39" s="33"/>
      <c r="F39" s="40"/>
      <c r="G39" s="45" t="s">
        <v>16</v>
      </c>
      <c r="I39" s="51"/>
      <c r="J39" s="64"/>
      <c r="K39" s="64"/>
      <c r="L39" s="82"/>
      <c r="M39" s="64"/>
      <c r="N39" s="82"/>
      <c r="O39" s="90"/>
      <c r="P39" s="51"/>
      <c r="Q39" s="51"/>
      <c r="R39" s="51"/>
    </row>
    <row r="40" spans="1:18" ht="16.5" customHeight="1" x14ac:dyDescent="0.2">
      <c r="A40" s="524"/>
      <c r="B40" s="20" t="s">
        <v>44</v>
      </c>
      <c r="D40" s="34" t="s">
        <v>45</v>
      </c>
      <c r="E40" s="34" t="s">
        <v>68</v>
      </c>
      <c r="F40" s="41">
        <f>IFERROR(ROUNDDOWN(F39/F5,1),)</f>
        <v>0</v>
      </c>
      <c r="G40" s="46" t="s">
        <v>10</v>
      </c>
      <c r="I40" s="51"/>
      <c r="J40" s="58"/>
      <c r="K40" s="58"/>
      <c r="L40" s="75"/>
      <c r="M40" s="58"/>
      <c r="N40" s="75"/>
      <c r="O40" s="51"/>
      <c r="P40" s="51"/>
      <c r="Q40" s="51"/>
      <c r="R40" s="51"/>
    </row>
    <row r="41" spans="1:18" ht="16.5" customHeight="1" x14ac:dyDescent="0.2">
      <c r="A41" s="524"/>
      <c r="B41" s="110" t="s">
        <v>90</v>
      </c>
      <c r="C41" s="7" t="s">
        <v>20</v>
      </c>
      <c r="D41" s="34" t="s">
        <v>61</v>
      </c>
      <c r="E41" s="34"/>
      <c r="F41" s="40"/>
      <c r="G41" s="47" t="s">
        <v>16</v>
      </c>
      <c r="I41" s="51"/>
      <c r="J41" s="58"/>
      <c r="K41" s="58"/>
      <c r="L41" s="75"/>
      <c r="M41" s="58"/>
      <c r="N41" s="75"/>
      <c r="O41" s="51"/>
      <c r="P41" s="51"/>
      <c r="Q41" s="51"/>
      <c r="R41" s="51"/>
    </row>
    <row r="42" spans="1:18" ht="16.5" customHeight="1" x14ac:dyDescent="0.2">
      <c r="A42" s="525"/>
      <c r="B42" s="22" t="s">
        <v>44</v>
      </c>
      <c r="C42" s="30"/>
      <c r="D42" s="35" t="s">
        <v>54</v>
      </c>
      <c r="E42" s="34" t="s">
        <v>69</v>
      </c>
      <c r="F42" s="41">
        <f>IFERROR(ROUNDDOWN(F41/F5,1),)</f>
        <v>0</v>
      </c>
      <c r="G42" s="48" t="s">
        <v>10</v>
      </c>
      <c r="I42" s="51"/>
      <c r="J42" s="58"/>
      <c r="K42" s="58"/>
      <c r="L42" s="75"/>
      <c r="M42" s="58"/>
      <c r="N42" s="75"/>
      <c r="O42" s="51"/>
      <c r="P42" s="51"/>
      <c r="Q42" s="51"/>
      <c r="R42" s="51"/>
    </row>
    <row r="43" spans="1:18" ht="16.5" customHeight="1" x14ac:dyDescent="0.2">
      <c r="A43" s="523" t="s">
        <v>24</v>
      </c>
      <c r="B43" s="109" t="s">
        <v>88</v>
      </c>
      <c r="C43" s="29" t="s">
        <v>20</v>
      </c>
      <c r="D43" s="33" t="s">
        <v>47</v>
      </c>
      <c r="E43" s="33"/>
      <c r="F43" s="40"/>
      <c r="G43" s="45" t="s">
        <v>16</v>
      </c>
      <c r="I43" s="51"/>
      <c r="J43" s="58"/>
      <c r="K43" s="58"/>
      <c r="L43" s="75"/>
      <c r="M43" s="58"/>
      <c r="N43" s="75"/>
      <c r="O43" s="51"/>
      <c r="P43" s="51"/>
      <c r="Q43" s="51"/>
      <c r="R43" s="51"/>
    </row>
    <row r="44" spans="1:18" ht="16.5" customHeight="1" x14ac:dyDescent="0.2">
      <c r="A44" s="524"/>
      <c r="B44" s="20" t="s">
        <v>44</v>
      </c>
      <c r="D44" s="34" t="s">
        <v>45</v>
      </c>
      <c r="E44" s="34" t="s">
        <v>71</v>
      </c>
      <c r="F44" s="41">
        <f>IFERROR(ROUNDDOWN(F43/F5,1),)</f>
        <v>0</v>
      </c>
      <c r="G44" s="46" t="s">
        <v>10</v>
      </c>
      <c r="I44" s="51"/>
      <c r="J44" s="58"/>
      <c r="K44" s="58"/>
      <c r="L44" s="75"/>
      <c r="M44" s="58"/>
      <c r="N44" s="75"/>
      <c r="O44" s="51"/>
      <c r="P44" s="51"/>
      <c r="Q44" s="51"/>
      <c r="R44" s="51"/>
    </row>
    <row r="45" spans="1:18" ht="16.5" customHeight="1" x14ac:dyDescent="0.2">
      <c r="A45" s="524"/>
      <c r="B45" s="110" t="s">
        <v>90</v>
      </c>
      <c r="C45" s="7" t="s">
        <v>20</v>
      </c>
      <c r="D45" s="34" t="s">
        <v>61</v>
      </c>
      <c r="E45" s="34"/>
      <c r="F45" s="40"/>
      <c r="G45" s="47" t="s">
        <v>16</v>
      </c>
      <c r="I45" s="51"/>
      <c r="J45" s="58"/>
      <c r="K45" s="58"/>
      <c r="L45" s="75"/>
      <c r="M45" s="58"/>
      <c r="N45" s="75"/>
      <c r="O45" s="51"/>
      <c r="P45" s="51"/>
      <c r="Q45" s="51"/>
      <c r="R45" s="51"/>
    </row>
    <row r="46" spans="1:18" ht="16.5" customHeight="1" x14ac:dyDescent="0.2">
      <c r="A46" s="525"/>
      <c r="B46" s="22" t="s">
        <v>44</v>
      </c>
      <c r="C46" s="30"/>
      <c r="D46" s="35" t="s">
        <v>54</v>
      </c>
      <c r="E46" s="34" t="s">
        <v>72</v>
      </c>
      <c r="F46" s="41">
        <f>IFERROR(ROUNDDOWN(F45/F5,1),)</f>
        <v>0</v>
      </c>
      <c r="G46" s="48" t="s">
        <v>10</v>
      </c>
      <c r="I46" s="51"/>
      <c r="J46" s="58"/>
      <c r="K46" s="58"/>
      <c r="L46" s="75"/>
      <c r="M46" s="58"/>
      <c r="N46" s="75"/>
      <c r="O46" s="51"/>
      <c r="P46" s="51"/>
      <c r="Q46" s="51"/>
      <c r="R46" s="51"/>
    </row>
    <row r="47" spans="1:18" ht="16.5" customHeight="1" x14ac:dyDescent="0.2">
      <c r="A47" s="523" t="s">
        <v>19</v>
      </c>
      <c r="B47" s="109" t="s">
        <v>88</v>
      </c>
      <c r="C47" s="29" t="s">
        <v>20</v>
      </c>
      <c r="D47" s="33" t="s">
        <v>47</v>
      </c>
      <c r="E47" s="33"/>
      <c r="F47" s="40"/>
      <c r="G47" s="45" t="s">
        <v>16</v>
      </c>
      <c r="I47" s="51"/>
      <c r="J47" s="58"/>
      <c r="K47" s="58"/>
      <c r="L47" s="75"/>
      <c r="M47" s="58"/>
      <c r="N47" s="75"/>
      <c r="O47" s="51"/>
      <c r="P47" s="51"/>
      <c r="Q47" s="51"/>
      <c r="R47" s="51"/>
    </row>
    <row r="48" spans="1:18" ht="16.5" customHeight="1" x14ac:dyDescent="0.2">
      <c r="A48" s="524"/>
      <c r="B48" s="20" t="s">
        <v>44</v>
      </c>
      <c r="D48" s="34" t="s">
        <v>45</v>
      </c>
      <c r="E48" s="34" t="s">
        <v>38</v>
      </c>
      <c r="F48" s="41">
        <f>IFERROR(ROUNDDOWN(F47/F5,1),)</f>
        <v>0</v>
      </c>
      <c r="G48" s="46" t="s">
        <v>10</v>
      </c>
      <c r="I48" s="51"/>
      <c r="J48" s="58"/>
      <c r="K48" s="58"/>
      <c r="L48" s="75"/>
      <c r="M48" s="58"/>
      <c r="N48" s="75"/>
      <c r="O48" s="51"/>
      <c r="P48" s="51"/>
      <c r="Q48" s="51"/>
      <c r="R48" s="51"/>
    </row>
    <row r="49" spans="1:18" ht="16.5" customHeight="1" x14ac:dyDescent="0.2">
      <c r="A49" s="524"/>
      <c r="B49" s="110" t="s">
        <v>90</v>
      </c>
      <c r="C49" s="7" t="s">
        <v>20</v>
      </c>
      <c r="D49" s="34" t="s">
        <v>61</v>
      </c>
      <c r="E49" s="34"/>
      <c r="F49" s="40"/>
      <c r="G49" s="47" t="s">
        <v>16</v>
      </c>
      <c r="I49" s="51"/>
      <c r="J49" s="58"/>
      <c r="K49" s="58"/>
      <c r="L49" s="75"/>
      <c r="M49" s="58"/>
      <c r="N49" s="75"/>
      <c r="O49" s="51"/>
      <c r="P49" s="51"/>
      <c r="Q49" s="51"/>
      <c r="R49" s="51"/>
    </row>
    <row r="50" spans="1:18" ht="16.5" customHeight="1" x14ac:dyDescent="0.2">
      <c r="A50" s="525"/>
      <c r="B50" s="22" t="s">
        <v>44</v>
      </c>
      <c r="C50" s="30"/>
      <c r="D50" s="35" t="s">
        <v>54</v>
      </c>
      <c r="E50" s="36" t="s">
        <v>70</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05063-F20A-4DC0-98FF-19BC97C64EEC}">
  <sheetPr codeName="Sheet23">
    <tabColor rgb="FF0070C0"/>
  </sheetPr>
  <dimension ref="A1:AK123"/>
  <sheetViews>
    <sheetView zoomScaleNormal="100" zoomScaleSheetLayoutView="85" workbookViewId="0"/>
  </sheetViews>
  <sheetFormatPr defaultColWidth="3.453125" defaultRowHeight="13" x14ac:dyDescent="0.2"/>
  <cols>
    <col min="1" max="1" width="1.26953125" style="115" customWidth="1"/>
    <col min="2" max="2" width="3.08984375" style="116" customWidth="1"/>
    <col min="3" max="30" width="3.08984375" style="115" customWidth="1"/>
    <col min="31" max="33" width="3.26953125" style="115" customWidth="1"/>
    <col min="34" max="34" width="3.08984375" style="115" customWidth="1"/>
    <col min="35" max="35" width="1.26953125" style="115" customWidth="1"/>
    <col min="36" max="16384" width="3.453125" style="115"/>
  </cols>
  <sheetData>
    <row r="1" spans="2:35" s="120" customFormat="1" x14ac:dyDescent="0.2"/>
    <row r="2" spans="2:35" s="120" customFormat="1" x14ac:dyDescent="0.2">
      <c r="B2" s="120" t="s">
        <v>325</v>
      </c>
    </row>
    <row r="3" spans="2:35" s="120" customFormat="1" x14ac:dyDescent="0.2">
      <c r="Y3" s="175" t="s">
        <v>131</v>
      </c>
      <c r="Z3" s="522"/>
      <c r="AA3" s="522"/>
      <c r="AB3" s="175" t="s">
        <v>130</v>
      </c>
      <c r="AC3" s="522"/>
      <c r="AD3" s="522"/>
      <c r="AE3" s="175" t="s">
        <v>129</v>
      </c>
      <c r="AF3" s="522"/>
      <c r="AG3" s="522"/>
      <c r="AH3" s="175" t="s">
        <v>128</v>
      </c>
    </row>
    <row r="4" spans="2:35" s="120" customFormat="1" x14ac:dyDescent="0.2">
      <c r="AH4" s="175"/>
    </row>
    <row r="5" spans="2:35" s="120" customFormat="1" x14ac:dyDescent="0.2">
      <c r="B5" s="522" t="s">
        <v>324</v>
      </c>
      <c r="C5" s="522"/>
      <c r="D5" s="522"/>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c r="AE5" s="522"/>
      <c r="AF5" s="522"/>
      <c r="AG5" s="522"/>
      <c r="AH5" s="522"/>
    </row>
    <row r="6" spans="2:35" s="120" customFormat="1" x14ac:dyDescent="0.2"/>
    <row r="7" spans="2:35" s="120" customFormat="1" ht="21" customHeight="1" x14ac:dyDescent="0.2">
      <c r="B7" s="518" t="s">
        <v>126</v>
      </c>
      <c r="C7" s="518"/>
      <c r="D7" s="518"/>
      <c r="E7" s="518"/>
      <c r="F7" s="502"/>
      <c r="G7" s="158"/>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74"/>
    </row>
    <row r="8" spans="2:35" ht="21" customHeight="1" x14ac:dyDescent="0.2">
      <c r="B8" s="502" t="s">
        <v>125</v>
      </c>
      <c r="C8" s="503"/>
      <c r="D8" s="503"/>
      <c r="E8" s="503"/>
      <c r="F8" s="553"/>
      <c r="G8" s="138" t="s">
        <v>42</v>
      </c>
      <c r="H8" s="172" t="s">
        <v>124</v>
      </c>
      <c r="I8" s="172"/>
      <c r="J8" s="172"/>
      <c r="K8" s="172"/>
      <c r="L8" s="137" t="s">
        <v>42</v>
      </c>
      <c r="M8" s="172" t="s">
        <v>123</v>
      </c>
      <c r="N8" s="172"/>
      <c r="O8" s="172"/>
      <c r="P8" s="172"/>
      <c r="Q8" s="137" t="s">
        <v>42</v>
      </c>
      <c r="R8" s="172" t="s">
        <v>122</v>
      </c>
      <c r="S8" s="191"/>
      <c r="T8" s="237"/>
      <c r="U8" s="191"/>
      <c r="V8" s="171"/>
      <c r="W8" s="171"/>
      <c r="X8" s="171"/>
      <c r="Y8" s="171"/>
      <c r="Z8" s="171"/>
      <c r="AA8" s="171"/>
      <c r="AB8" s="171"/>
      <c r="AC8" s="171"/>
      <c r="AD8" s="171"/>
      <c r="AE8" s="171"/>
      <c r="AF8" s="171"/>
      <c r="AG8" s="171"/>
      <c r="AH8" s="170"/>
    </row>
    <row r="9" spans="2:35" ht="21" customHeight="1" x14ac:dyDescent="0.2">
      <c r="B9" s="504" t="s">
        <v>121</v>
      </c>
      <c r="C9" s="505"/>
      <c r="D9" s="505"/>
      <c r="E9" s="505"/>
      <c r="F9" s="506"/>
      <c r="G9" s="176" t="s">
        <v>42</v>
      </c>
      <c r="H9" s="177" t="s">
        <v>323</v>
      </c>
      <c r="I9" s="178"/>
      <c r="J9" s="178"/>
      <c r="K9" s="178"/>
      <c r="L9" s="178"/>
      <c r="M9" s="178"/>
      <c r="N9" s="178"/>
      <c r="O9" s="178"/>
      <c r="P9" s="178"/>
      <c r="Q9" s="178"/>
      <c r="R9" s="178"/>
      <c r="S9" s="178"/>
      <c r="T9" s="241"/>
      <c r="U9" s="150" t="s">
        <v>42</v>
      </c>
      <c r="V9" s="148" t="s">
        <v>137</v>
      </c>
      <c r="W9" s="148"/>
      <c r="X9" s="167"/>
      <c r="Y9" s="167"/>
      <c r="Z9" s="167"/>
      <c r="AA9" s="167"/>
      <c r="AB9" s="167"/>
      <c r="AC9" s="167"/>
      <c r="AD9" s="167"/>
      <c r="AE9" s="167"/>
      <c r="AF9" s="167"/>
      <c r="AG9" s="167"/>
      <c r="AH9" s="166"/>
    </row>
    <row r="10" spans="2:35" ht="21" customHeight="1" x14ac:dyDescent="0.2">
      <c r="B10" s="554"/>
      <c r="C10" s="555"/>
      <c r="D10" s="555"/>
      <c r="E10" s="555"/>
      <c r="F10" s="555"/>
      <c r="G10" s="186" t="s">
        <v>42</v>
      </c>
      <c r="H10" s="120" t="s">
        <v>322</v>
      </c>
      <c r="I10" s="141"/>
      <c r="J10" s="141"/>
      <c r="K10" s="141"/>
      <c r="L10" s="141"/>
      <c r="M10" s="141"/>
      <c r="N10" s="141"/>
      <c r="O10" s="141"/>
      <c r="P10" s="141"/>
      <c r="Q10" s="141"/>
      <c r="R10" s="141"/>
      <c r="S10" s="141"/>
      <c r="T10" s="191"/>
      <c r="U10" s="193" t="s">
        <v>42</v>
      </c>
      <c r="V10" s="194" t="s">
        <v>321</v>
      </c>
      <c r="W10" s="194"/>
      <c r="X10" s="243"/>
      <c r="Y10" s="243"/>
      <c r="Z10" s="243"/>
      <c r="AA10" s="243"/>
      <c r="AB10" s="243"/>
      <c r="AC10" s="243"/>
      <c r="AD10" s="243"/>
      <c r="AE10" s="243"/>
      <c r="AF10" s="243"/>
      <c r="AG10" s="243"/>
      <c r="AH10" s="244"/>
    </row>
    <row r="11" spans="2:35" ht="21" customHeight="1" x14ac:dyDescent="0.2">
      <c r="B11" s="554"/>
      <c r="C11" s="555"/>
      <c r="D11" s="555"/>
      <c r="E11" s="555"/>
      <c r="F11" s="555"/>
      <c r="G11" s="186" t="s">
        <v>42</v>
      </c>
      <c r="H11" s="120" t="s">
        <v>320</v>
      </c>
      <c r="I11" s="141"/>
      <c r="J11" s="141"/>
      <c r="K11" s="141"/>
      <c r="L11" s="141"/>
      <c r="M11" s="141"/>
      <c r="N11" s="141"/>
      <c r="O11" s="141"/>
      <c r="P11" s="141"/>
      <c r="Q11" s="141"/>
      <c r="R11" s="141"/>
      <c r="S11" s="141"/>
      <c r="T11" s="191"/>
      <c r="U11" s="193" t="s">
        <v>42</v>
      </c>
      <c r="V11" s="238" t="s">
        <v>319</v>
      </c>
      <c r="W11" s="238"/>
      <c r="X11" s="243"/>
      <c r="Y11" s="243"/>
      <c r="Z11" s="243"/>
      <c r="AA11" s="243"/>
      <c r="AB11" s="243"/>
      <c r="AC11" s="243"/>
      <c r="AD11" s="243"/>
      <c r="AE11" s="243"/>
      <c r="AF11" s="243"/>
      <c r="AG11" s="243"/>
      <c r="AH11" s="244"/>
      <c r="AI11" s="199"/>
    </row>
    <row r="12" spans="2:35" ht="21" customHeight="1" x14ac:dyDescent="0.2">
      <c r="B12" s="507"/>
      <c r="C12" s="508"/>
      <c r="D12" s="508"/>
      <c r="E12" s="508"/>
      <c r="F12" s="509"/>
      <c r="G12" s="196" t="s">
        <v>42</v>
      </c>
      <c r="H12" s="195" t="s">
        <v>318</v>
      </c>
      <c r="I12" s="240"/>
      <c r="J12" s="240"/>
      <c r="K12" s="240"/>
      <c r="L12" s="240"/>
      <c r="M12" s="240"/>
      <c r="N12" s="240"/>
      <c r="O12" s="240"/>
      <c r="P12" s="240"/>
      <c r="Q12" s="240"/>
      <c r="R12" s="240"/>
      <c r="S12" s="240"/>
      <c r="T12" s="239"/>
      <c r="U12" s="127"/>
      <c r="V12" s="127"/>
      <c r="W12" s="127"/>
      <c r="X12" s="165"/>
      <c r="Y12" s="165"/>
      <c r="Z12" s="165"/>
      <c r="AA12" s="165"/>
      <c r="AB12" s="165"/>
      <c r="AC12" s="165"/>
      <c r="AD12" s="165"/>
      <c r="AE12" s="165"/>
      <c r="AF12" s="165"/>
      <c r="AG12" s="165"/>
      <c r="AH12" s="164"/>
    </row>
    <row r="13" spans="2:35" ht="21" customHeight="1" x14ac:dyDescent="0.2">
      <c r="B13" s="504" t="s">
        <v>120</v>
      </c>
      <c r="C13" s="505"/>
      <c r="D13" s="505"/>
      <c r="E13" s="505"/>
      <c r="F13" s="506"/>
      <c r="G13" s="168" t="s">
        <v>42</v>
      </c>
      <c r="H13" s="148" t="s">
        <v>317</v>
      </c>
      <c r="I13" s="147"/>
      <c r="J13" s="147"/>
      <c r="K13" s="147"/>
      <c r="L13" s="147"/>
      <c r="M13" s="147"/>
      <c r="N13" s="147"/>
      <c r="O13" s="147"/>
      <c r="P13" s="147"/>
      <c r="Q13" s="147"/>
      <c r="R13" s="147"/>
      <c r="S13" s="141"/>
      <c r="T13" s="147"/>
      <c r="U13" s="150"/>
      <c r="V13" s="150"/>
      <c r="W13" s="150"/>
      <c r="X13" s="148"/>
      <c r="Y13" s="167"/>
      <c r="Z13" s="167"/>
      <c r="AA13" s="167"/>
      <c r="AB13" s="167"/>
      <c r="AC13" s="167"/>
      <c r="AD13" s="167"/>
      <c r="AE13" s="167"/>
      <c r="AF13" s="167"/>
      <c r="AG13" s="167"/>
      <c r="AH13" s="166"/>
    </row>
    <row r="14" spans="2:35" ht="21" customHeight="1" x14ac:dyDescent="0.2">
      <c r="B14" s="507"/>
      <c r="C14" s="508"/>
      <c r="D14" s="508"/>
      <c r="E14" s="508"/>
      <c r="F14" s="509"/>
      <c r="G14" s="153" t="s">
        <v>42</v>
      </c>
      <c r="H14" s="128" t="s">
        <v>316</v>
      </c>
      <c r="I14" s="127"/>
      <c r="J14" s="127"/>
      <c r="K14" s="127"/>
      <c r="L14" s="127"/>
      <c r="M14" s="127"/>
      <c r="N14" s="127"/>
      <c r="O14" s="127"/>
      <c r="P14" s="127"/>
      <c r="Q14" s="127"/>
      <c r="R14" s="127"/>
      <c r="S14" s="127"/>
      <c r="T14" s="127"/>
      <c r="U14" s="165"/>
      <c r="V14" s="165"/>
      <c r="W14" s="165"/>
      <c r="X14" s="165"/>
      <c r="Y14" s="165"/>
      <c r="Z14" s="165"/>
      <c r="AA14" s="165"/>
      <c r="AB14" s="165"/>
      <c r="AC14" s="165"/>
      <c r="AD14" s="165"/>
      <c r="AE14" s="165"/>
      <c r="AF14" s="165"/>
      <c r="AG14" s="165"/>
      <c r="AH14" s="164"/>
    </row>
    <row r="15" spans="2:35" ht="13.5" customHeight="1" x14ac:dyDescent="0.2">
      <c r="B15" s="120"/>
      <c r="C15" s="120"/>
      <c r="D15" s="120"/>
      <c r="E15" s="120"/>
      <c r="F15" s="120"/>
      <c r="G15" s="134"/>
      <c r="H15" s="120"/>
      <c r="I15" s="141"/>
      <c r="J15" s="141"/>
      <c r="K15" s="141"/>
      <c r="L15" s="141"/>
      <c r="M15" s="141"/>
      <c r="N15" s="141"/>
      <c r="O15" s="141"/>
      <c r="P15" s="141"/>
      <c r="Q15" s="141"/>
      <c r="R15" s="141"/>
      <c r="S15" s="141"/>
      <c r="T15" s="141"/>
      <c r="U15" s="190"/>
      <c r="V15" s="190"/>
      <c r="W15" s="190"/>
      <c r="X15" s="190"/>
      <c r="Y15" s="190"/>
      <c r="Z15" s="190"/>
      <c r="AA15" s="190"/>
      <c r="AB15" s="190"/>
      <c r="AC15" s="190"/>
      <c r="AD15" s="190"/>
      <c r="AE15" s="190"/>
      <c r="AF15" s="190"/>
      <c r="AG15" s="190"/>
      <c r="AH15" s="190"/>
    </row>
    <row r="16" spans="2:35" ht="21" customHeight="1" x14ac:dyDescent="0.2">
      <c r="B16" s="149" t="s">
        <v>315</v>
      </c>
      <c r="C16" s="148"/>
      <c r="D16" s="148"/>
      <c r="E16" s="148"/>
      <c r="F16" s="148"/>
      <c r="G16" s="150"/>
      <c r="H16" s="148"/>
      <c r="I16" s="147"/>
      <c r="J16" s="147"/>
      <c r="K16" s="147"/>
      <c r="L16" s="147"/>
      <c r="M16" s="147"/>
      <c r="N16" s="147"/>
      <c r="O16" s="147"/>
      <c r="P16" s="147"/>
      <c r="Q16" s="147"/>
      <c r="R16" s="147"/>
      <c r="S16" s="147"/>
      <c r="T16" s="147"/>
      <c r="U16" s="167"/>
      <c r="V16" s="167"/>
      <c r="W16" s="167"/>
      <c r="X16" s="167"/>
      <c r="Y16" s="167"/>
      <c r="Z16" s="167"/>
      <c r="AA16" s="167"/>
      <c r="AB16" s="167"/>
      <c r="AC16" s="167"/>
      <c r="AD16" s="167"/>
      <c r="AE16" s="167"/>
      <c r="AF16" s="167"/>
      <c r="AG16" s="167"/>
      <c r="AH16" s="166"/>
    </row>
    <row r="17" spans="2:37" ht="21" customHeight="1" x14ac:dyDescent="0.2">
      <c r="B17" s="140"/>
      <c r="C17" s="120" t="s">
        <v>314</v>
      </c>
      <c r="D17" s="120"/>
      <c r="E17" s="120"/>
      <c r="F17" s="120"/>
      <c r="G17" s="134"/>
      <c r="H17" s="120"/>
      <c r="I17" s="141"/>
      <c r="J17" s="141"/>
      <c r="K17" s="141"/>
      <c r="L17" s="141"/>
      <c r="M17" s="141"/>
      <c r="N17" s="141"/>
      <c r="O17" s="141"/>
      <c r="P17" s="141"/>
      <c r="Q17" s="141"/>
      <c r="R17" s="141"/>
      <c r="S17" s="141"/>
      <c r="T17" s="141"/>
      <c r="U17" s="190"/>
      <c r="V17" s="190"/>
      <c r="W17" s="190"/>
      <c r="X17" s="190"/>
      <c r="Y17" s="190"/>
      <c r="Z17" s="190"/>
      <c r="AA17" s="190"/>
      <c r="AB17" s="190"/>
      <c r="AC17" s="190"/>
      <c r="AD17" s="190"/>
      <c r="AE17" s="190"/>
      <c r="AF17" s="190"/>
      <c r="AG17" s="190"/>
      <c r="AH17" s="189"/>
    </row>
    <row r="18" spans="2:37" ht="21" customHeight="1" x14ac:dyDescent="0.2">
      <c r="B18" s="201"/>
      <c r="C18" s="539" t="s">
        <v>306</v>
      </c>
      <c r="D18" s="539"/>
      <c r="E18" s="539"/>
      <c r="F18" s="539"/>
      <c r="G18" s="539"/>
      <c r="H18" s="539"/>
      <c r="I18" s="539"/>
      <c r="J18" s="539"/>
      <c r="K18" s="539"/>
      <c r="L18" s="539"/>
      <c r="M18" s="539"/>
      <c r="N18" s="539"/>
      <c r="O18" s="539"/>
      <c r="P18" s="539"/>
      <c r="Q18" s="539"/>
      <c r="R18" s="539"/>
      <c r="S18" s="539"/>
      <c r="T18" s="539"/>
      <c r="U18" s="539"/>
      <c r="V18" s="539"/>
      <c r="W18" s="539"/>
      <c r="X18" s="539"/>
      <c r="Y18" s="539"/>
      <c r="Z18" s="539"/>
      <c r="AA18" s="549" t="s">
        <v>305</v>
      </c>
      <c r="AB18" s="549"/>
      <c r="AC18" s="549"/>
      <c r="AD18" s="549"/>
      <c r="AE18" s="549"/>
      <c r="AF18" s="549"/>
      <c r="AG18" s="549"/>
      <c r="AH18" s="189"/>
      <c r="AK18" s="235"/>
    </row>
    <row r="19" spans="2:37" ht="21" customHeight="1" x14ac:dyDescent="0.2">
      <c r="B19" s="201"/>
      <c r="C19" s="550"/>
      <c r="D19" s="550"/>
      <c r="E19" s="550"/>
      <c r="F19" s="550"/>
      <c r="G19" s="550"/>
      <c r="H19" s="550"/>
      <c r="I19" s="550"/>
      <c r="J19" s="550"/>
      <c r="K19" s="550"/>
      <c r="L19" s="550"/>
      <c r="M19" s="550"/>
      <c r="N19" s="550"/>
      <c r="O19" s="550"/>
      <c r="P19" s="550"/>
      <c r="Q19" s="550"/>
      <c r="R19" s="550"/>
      <c r="S19" s="550"/>
      <c r="T19" s="550"/>
      <c r="U19" s="550"/>
      <c r="V19" s="550"/>
      <c r="W19" s="550"/>
      <c r="X19" s="550"/>
      <c r="Y19" s="550"/>
      <c r="Z19" s="550"/>
      <c r="AA19" s="236"/>
      <c r="AB19" s="236"/>
      <c r="AC19" s="236"/>
      <c r="AD19" s="236"/>
      <c r="AE19" s="236"/>
      <c r="AF19" s="236"/>
      <c r="AG19" s="236"/>
      <c r="AH19" s="189"/>
      <c r="AK19" s="235"/>
    </row>
    <row r="20" spans="2:37" ht="9" customHeight="1" x14ac:dyDescent="0.2">
      <c r="B20" s="20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67"/>
      <c r="AB20" s="167"/>
      <c r="AC20" s="167"/>
      <c r="AD20" s="167"/>
      <c r="AE20" s="167"/>
      <c r="AF20" s="167"/>
      <c r="AG20" s="167"/>
      <c r="AH20" s="189"/>
      <c r="AK20" s="234"/>
    </row>
    <row r="21" spans="2:37" ht="21" customHeight="1" x14ac:dyDescent="0.2">
      <c r="B21" s="201"/>
      <c r="C21" s="126" t="s">
        <v>313</v>
      </c>
      <c r="D21" s="183"/>
      <c r="E21" s="183"/>
      <c r="F21" s="183"/>
      <c r="G21" s="233"/>
      <c r="H21" s="190"/>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89"/>
    </row>
    <row r="22" spans="2:37" ht="21" customHeight="1" x14ac:dyDescent="0.2">
      <c r="B22" s="201"/>
      <c r="C22" s="539" t="s">
        <v>312</v>
      </c>
      <c r="D22" s="539"/>
      <c r="E22" s="539"/>
      <c r="F22" s="539"/>
      <c r="G22" s="539"/>
      <c r="H22" s="539"/>
      <c r="I22" s="539"/>
      <c r="J22" s="539"/>
      <c r="K22" s="539"/>
      <c r="L22" s="539"/>
      <c r="M22" s="539"/>
      <c r="N22" s="539"/>
      <c r="O22" s="539"/>
      <c r="P22" s="539"/>
      <c r="Q22" s="539"/>
      <c r="R22" s="539"/>
      <c r="S22" s="539"/>
      <c r="T22" s="539"/>
      <c r="U22" s="539"/>
      <c r="V22" s="539"/>
      <c r="W22" s="539"/>
      <c r="X22" s="539"/>
      <c r="Y22" s="539"/>
      <c r="Z22" s="539"/>
      <c r="AA22" s="549" t="s">
        <v>305</v>
      </c>
      <c r="AB22" s="549"/>
      <c r="AC22" s="549"/>
      <c r="AD22" s="549"/>
      <c r="AE22" s="549"/>
      <c r="AF22" s="549"/>
      <c r="AG22" s="549"/>
      <c r="AH22" s="189"/>
    </row>
    <row r="23" spans="2:37" ht="20.149999999999999" customHeight="1" x14ac:dyDescent="0.2">
      <c r="B23" s="135"/>
      <c r="C23" s="539"/>
      <c r="D23" s="539"/>
      <c r="E23" s="539"/>
      <c r="F23" s="539"/>
      <c r="G23" s="539"/>
      <c r="H23" s="539"/>
      <c r="I23" s="539"/>
      <c r="J23" s="539"/>
      <c r="K23" s="539"/>
      <c r="L23" s="539"/>
      <c r="M23" s="539"/>
      <c r="N23" s="539"/>
      <c r="O23" s="539"/>
      <c r="P23" s="539"/>
      <c r="Q23" s="539"/>
      <c r="R23" s="539"/>
      <c r="S23" s="539"/>
      <c r="T23" s="539"/>
      <c r="U23" s="539"/>
      <c r="V23" s="539"/>
      <c r="W23" s="539"/>
      <c r="X23" s="539"/>
      <c r="Y23" s="539"/>
      <c r="Z23" s="550"/>
      <c r="AA23" s="228"/>
      <c r="AB23" s="228"/>
      <c r="AC23" s="228"/>
      <c r="AD23" s="228"/>
      <c r="AE23" s="228"/>
      <c r="AF23" s="228"/>
      <c r="AG23" s="228"/>
      <c r="AH23" s="232"/>
    </row>
    <row r="24" spans="2:37" s="120" customFormat="1" ht="20.149999999999999" customHeight="1" x14ac:dyDescent="0.2">
      <c r="B24" s="135"/>
      <c r="C24" s="484" t="s">
        <v>304</v>
      </c>
      <c r="D24" s="485"/>
      <c r="E24" s="485"/>
      <c r="F24" s="485"/>
      <c r="G24" s="485"/>
      <c r="H24" s="485"/>
      <c r="I24" s="485"/>
      <c r="J24" s="485"/>
      <c r="K24" s="485"/>
      <c r="L24" s="485"/>
      <c r="M24" s="168" t="s">
        <v>42</v>
      </c>
      <c r="N24" s="148" t="s">
        <v>303</v>
      </c>
      <c r="O24" s="148"/>
      <c r="P24" s="148"/>
      <c r="Q24" s="147"/>
      <c r="R24" s="147"/>
      <c r="S24" s="147"/>
      <c r="T24" s="147"/>
      <c r="U24" s="147"/>
      <c r="V24" s="147"/>
      <c r="W24" s="150" t="s">
        <v>42</v>
      </c>
      <c r="X24" s="148" t="s">
        <v>302</v>
      </c>
      <c r="Y24" s="231"/>
      <c r="Z24" s="231"/>
      <c r="AA24" s="147"/>
      <c r="AB24" s="147"/>
      <c r="AC24" s="147"/>
      <c r="AD24" s="147"/>
      <c r="AE24" s="147"/>
      <c r="AF24" s="147"/>
      <c r="AG24" s="146"/>
      <c r="AH24" s="189"/>
    </row>
    <row r="25" spans="2:37" s="120" customFormat="1" ht="20.149999999999999" customHeight="1" x14ac:dyDescent="0.2">
      <c r="B25" s="201"/>
      <c r="C25" s="490"/>
      <c r="D25" s="491"/>
      <c r="E25" s="491"/>
      <c r="F25" s="491"/>
      <c r="G25" s="491"/>
      <c r="H25" s="491"/>
      <c r="I25" s="491"/>
      <c r="J25" s="491"/>
      <c r="K25" s="491"/>
      <c r="L25" s="491"/>
      <c r="M25" s="153" t="s">
        <v>42</v>
      </c>
      <c r="N25" s="128" t="s">
        <v>301</v>
      </c>
      <c r="O25" s="128"/>
      <c r="P25" s="128"/>
      <c r="Q25" s="127"/>
      <c r="R25" s="127"/>
      <c r="S25" s="127"/>
      <c r="T25" s="127"/>
      <c r="U25" s="127"/>
      <c r="V25" s="127"/>
      <c r="W25" s="152" t="s">
        <v>42</v>
      </c>
      <c r="X25" s="128" t="s">
        <v>311</v>
      </c>
      <c r="Y25" s="192"/>
      <c r="Z25" s="192"/>
      <c r="AA25" s="127"/>
      <c r="AB25" s="127"/>
      <c r="AC25" s="127"/>
      <c r="AD25" s="127"/>
      <c r="AE25" s="127"/>
      <c r="AF25" s="127"/>
      <c r="AG25" s="126"/>
      <c r="AH25" s="189"/>
    </row>
    <row r="26" spans="2:37" s="120" customFormat="1" ht="9" customHeight="1" x14ac:dyDescent="0.2">
      <c r="B26" s="20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91"/>
      <c r="AC26" s="141"/>
      <c r="AD26" s="141"/>
      <c r="AE26" s="141"/>
      <c r="AF26" s="141"/>
      <c r="AG26" s="141"/>
      <c r="AH26" s="189"/>
    </row>
    <row r="27" spans="2:37" s="120" customFormat="1" ht="20.149999999999999" customHeight="1" x14ac:dyDescent="0.2">
      <c r="B27" s="201"/>
      <c r="C27" s="551" t="s">
        <v>310</v>
      </c>
      <c r="D27" s="551"/>
      <c r="E27" s="551"/>
      <c r="F27" s="551"/>
      <c r="G27" s="551"/>
      <c r="H27" s="551"/>
      <c r="I27" s="551"/>
      <c r="J27" s="551"/>
      <c r="K27" s="551"/>
      <c r="L27" s="551"/>
      <c r="M27" s="551"/>
      <c r="N27" s="551"/>
      <c r="O27" s="551"/>
      <c r="P27" s="551"/>
      <c r="Q27" s="551"/>
      <c r="R27" s="551"/>
      <c r="S27" s="551"/>
      <c r="T27" s="551"/>
      <c r="U27" s="551"/>
      <c r="V27" s="551"/>
      <c r="W27" s="551"/>
      <c r="X27" s="551"/>
      <c r="Y27" s="551"/>
      <c r="Z27" s="551"/>
      <c r="AA27" s="190"/>
      <c r="AB27" s="190"/>
      <c r="AC27" s="190"/>
      <c r="AD27" s="190"/>
      <c r="AE27" s="190"/>
      <c r="AF27" s="190"/>
      <c r="AG27" s="190"/>
      <c r="AH27" s="189"/>
    </row>
    <row r="28" spans="2:37" s="120" customFormat="1" ht="20.149999999999999" customHeight="1" x14ac:dyDescent="0.2">
      <c r="B28" s="135"/>
      <c r="C28" s="552"/>
      <c r="D28" s="552"/>
      <c r="E28" s="552"/>
      <c r="F28" s="552"/>
      <c r="G28" s="552"/>
      <c r="H28" s="552"/>
      <c r="I28" s="552"/>
      <c r="J28" s="552"/>
      <c r="K28" s="552"/>
      <c r="L28" s="552"/>
      <c r="M28" s="552"/>
      <c r="N28" s="552"/>
      <c r="O28" s="552"/>
      <c r="P28" s="552"/>
      <c r="Q28" s="552"/>
      <c r="R28" s="552"/>
      <c r="S28" s="552"/>
      <c r="T28" s="552"/>
      <c r="U28" s="552"/>
      <c r="V28" s="552"/>
      <c r="W28" s="552"/>
      <c r="X28" s="552"/>
      <c r="Y28" s="552"/>
      <c r="Z28" s="552"/>
      <c r="AA28" s="135"/>
      <c r="AB28" s="141"/>
      <c r="AC28" s="141"/>
      <c r="AD28" s="141"/>
      <c r="AE28" s="141"/>
      <c r="AF28" s="141"/>
      <c r="AG28" s="141"/>
      <c r="AH28" s="133"/>
    </row>
    <row r="29" spans="2:37" s="120" customFormat="1" ht="9" customHeight="1" x14ac:dyDescent="0.2">
      <c r="B29" s="135"/>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33"/>
    </row>
    <row r="30" spans="2:37" s="120" customFormat="1" ht="20.149999999999999" customHeight="1" x14ac:dyDescent="0.2">
      <c r="B30" s="201"/>
      <c r="C30" s="539" t="s">
        <v>309</v>
      </c>
      <c r="D30" s="539"/>
      <c r="E30" s="539"/>
      <c r="F30" s="539"/>
      <c r="G30" s="539"/>
      <c r="H30" s="539"/>
      <c r="I30" s="539"/>
      <c r="J30" s="539"/>
      <c r="K30" s="544"/>
      <c r="L30" s="544"/>
      <c r="M30" s="544"/>
      <c r="N30" s="544"/>
      <c r="O30" s="544"/>
      <c r="P30" s="544"/>
      <c r="Q30" s="544"/>
      <c r="R30" s="544" t="s">
        <v>130</v>
      </c>
      <c r="S30" s="544"/>
      <c r="T30" s="544"/>
      <c r="U30" s="544"/>
      <c r="V30" s="544"/>
      <c r="W30" s="544"/>
      <c r="X30" s="544"/>
      <c r="Y30" s="544"/>
      <c r="Z30" s="544" t="s">
        <v>299</v>
      </c>
      <c r="AA30" s="544"/>
      <c r="AB30" s="544"/>
      <c r="AC30" s="544"/>
      <c r="AD30" s="544"/>
      <c r="AE30" s="544"/>
      <c r="AF30" s="544"/>
      <c r="AG30" s="546" t="s">
        <v>128</v>
      </c>
      <c r="AH30" s="189"/>
    </row>
    <row r="31" spans="2:37" s="120" customFormat="1" ht="20.149999999999999" customHeight="1" x14ac:dyDescent="0.2">
      <c r="B31" s="201"/>
      <c r="C31" s="539"/>
      <c r="D31" s="539"/>
      <c r="E31" s="539"/>
      <c r="F31" s="539"/>
      <c r="G31" s="539"/>
      <c r="H31" s="539"/>
      <c r="I31" s="539"/>
      <c r="J31" s="539"/>
      <c r="K31" s="545"/>
      <c r="L31" s="545"/>
      <c r="M31" s="545"/>
      <c r="N31" s="545"/>
      <c r="O31" s="545"/>
      <c r="P31" s="545"/>
      <c r="Q31" s="545"/>
      <c r="R31" s="545"/>
      <c r="S31" s="545"/>
      <c r="T31" s="545"/>
      <c r="U31" s="545"/>
      <c r="V31" s="545"/>
      <c r="W31" s="545"/>
      <c r="X31" s="545"/>
      <c r="Y31" s="545"/>
      <c r="Z31" s="545"/>
      <c r="AA31" s="545"/>
      <c r="AB31" s="545"/>
      <c r="AC31" s="545"/>
      <c r="AD31" s="545"/>
      <c r="AE31" s="545"/>
      <c r="AF31" s="545"/>
      <c r="AG31" s="547"/>
      <c r="AH31" s="189"/>
    </row>
    <row r="32" spans="2:37" s="120" customFormat="1" ht="13.5" customHeight="1" x14ac:dyDescent="0.2">
      <c r="B32" s="129"/>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36"/>
    </row>
    <row r="33" spans="2:34" s="120" customFormat="1" ht="13.5" customHeight="1" x14ac:dyDescent="0.2"/>
    <row r="34" spans="2:34" s="120" customFormat="1" ht="20.149999999999999" customHeight="1" x14ac:dyDescent="0.2">
      <c r="B34" s="149" t="s">
        <v>308</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69"/>
    </row>
    <row r="35" spans="2:34" s="120" customFormat="1" ht="20.149999999999999" customHeight="1" x14ac:dyDescent="0.2">
      <c r="B35" s="201"/>
      <c r="C35" s="514" t="s">
        <v>307</v>
      </c>
      <c r="D35" s="514"/>
      <c r="E35" s="514"/>
      <c r="F35" s="514"/>
      <c r="G35" s="514"/>
      <c r="H35" s="514"/>
      <c r="I35" s="514"/>
      <c r="J35" s="514"/>
      <c r="K35" s="514"/>
      <c r="L35" s="514"/>
      <c r="M35" s="514"/>
      <c r="N35" s="514"/>
      <c r="O35" s="514"/>
      <c r="P35" s="514"/>
      <c r="Q35" s="514"/>
      <c r="R35" s="514"/>
      <c r="S35" s="514"/>
      <c r="T35" s="514"/>
      <c r="U35" s="514"/>
      <c r="V35" s="514"/>
      <c r="W35" s="514"/>
      <c r="X35" s="514"/>
      <c r="Y35" s="514"/>
      <c r="Z35" s="514"/>
      <c r="AA35" s="514"/>
      <c r="AB35" s="514"/>
      <c r="AC35" s="514"/>
      <c r="AD35" s="514"/>
      <c r="AE35" s="514"/>
      <c r="AF35" s="190"/>
      <c r="AG35" s="190"/>
      <c r="AH35" s="189"/>
    </row>
    <row r="36" spans="2:34" s="120" customFormat="1" ht="20.149999999999999" customHeight="1" x14ac:dyDescent="0.2">
      <c r="B36" s="230"/>
      <c r="C36" s="548" t="s">
        <v>306</v>
      </c>
      <c r="D36" s="539"/>
      <c r="E36" s="539"/>
      <c r="F36" s="539"/>
      <c r="G36" s="539"/>
      <c r="H36" s="539"/>
      <c r="I36" s="539"/>
      <c r="J36" s="539"/>
      <c r="K36" s="539"/>
      <c r="L36" s="539"/>
      <c r="M36" s="539"/>
      <c r="N36" s="539"/>
      <c r="O36" s="539"/>
      <c r="P36" s="539"/>
      <c r="Q36" s="539"/>
      <c r="R36" s="539"/>
      <c r="S36" s="539"/>
      <c r="T36" s="539"/>
      <c r="U36" s="539"/>
      <c r="V36" s="539"/>
      <c r="W36" s="539"/>
      <c r="X36" s="539"/>
      <c r="Y36" s="539"/>
      <c r="Z36" s="539"/>
      <c r="AA36" s="549" t="s">
        <v>305</v>
      </c>
      <c r="AB36" s="549"/>
      <c r="AC36" s="549"/>
      <c r="AD36" s="549"/>
      <c r="AE36" s="549"/>
      <c r="AF36" s="549"/>
      <c r="AG36" s="549"/>
      <c r="AH36" s="226"/>
    </row>
    <row r="37" spans="2:34" s="120" customFormat="1" ht="20.149999999999999" customHeight="1" x14ac:dyDescent="0.2">
      <c r="B37" s="229"/>
      <c r="C37" s="548"/>
      <c r="D37" s="539"/>
      <c r="E37" s="539"/>
      <c r="F37" s="539"/>
      <c r="G37" s="539"/>
      <c r="H37" s="539"/>
      <c r="I37" s="539"/>
      <c r="J37" s="539"/>
      <c r="K37" s="539"/>
      <c r="L37" s="539"/>
      <c r="M37" s="539"/>
      <c r="N37" s="539"/>
      <c r="O37" s="539"/>
      <c r="P37" s="539"/>
      <c r="Q37" s="539"/>
      <c r="R37" s="539"/>
      <c r="S37" s="539"/>
      <c r="T37" s="539"/>
      <c r="U37" s="539"/>
      <c r="V37" s="539"/>
      <c r="W37" s="539"/>
      <c r="X37" s="539"/>
      <c r="Y37" s="539"/>
      <c r="Z37" s="539"/>
      <c r="AA37" s="170"/>
      <c r="AB37" s="228"/>
      <c r="AC37" s="228"/>
      <c r="AD37" s="228"/>
      <c r="AE37" s="228"/>
      <c r="AF37" s="228"/>
      <c r="AG37" s="227"/>
      <c r="AH37" s="226"/>
    </row>
    <row r="38" spans="2:34" s="120" customFormat="1" ht="9" customHeight="1" x14ac:dyDescent="0.2">
      <c r="B38" s="135"/>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65"/>
      <c r="AB38" s="165"/>
      <c r="AC38" s="165"/>
      <c r="AD38" s="165"/>
      <c r="AE38" s="165"/>
      <c r="AF38" s="165"/>
      <c r="AG38" s="190"/>
      <c r="AH38" s="189"/>
    </row>
    <row r="39" spans="2:34" s="120" customFormat="1" ht="20.149999999999999" customHeight="1" x14ac:dyDescent="0.2">
      <c r="B39" s="135"/>
      <c r="C39" s="484" t="s">
        <v>304</v>
      </c>
      <c r="D39" s="488"/>
      <c r="E39" s="488"/>
      <c r="F39" s="488"/>
      <c r="G39" s="488"/>
      <c r="H39" s="488"/>
      <c r="I39" s="488"/>
      <c r="J39" s="488"/>
      <c r="K39" s="488"/>
      <c r="L39" s="488"/>
      <c r="M39" s="186" t="s">
        <v>42</v>
      </c>
      <c r="N39" s="120" t="s">
        <v>303</v>
      </c>
      <c r="Q39" s="141"/>
      <c r="R39" s="141"/>
      <c r="S39" s="141"/>
      <c r="T39" s="141"/>
      <c r="U39" s="141"/>
      <c r="V39" s="141"/>
      <c r="W39" s="134" t="s">
        <v>42</v>
      </c>
      <c r="X39" s="120" t="s">
        <v>302</v>
      </c>
      <c r="Y39" s="191"/>
      <c r="Z39" s="191"/>
      <c r="AA39" s="141"/>
      <c r="AB39" s="141"/>
      <c r="AC39" s="141"/>
      <c r="AD39" s="141"/>
      <c r="AE39" s="141"/>
      <c r="AF39" s="141"/>
      <c r="AG39" s="147"/>
      <c r="AH39" s="226"/>
    </row>
    <row r="40" spans="2:34" s="120" customFormat="1" ht="20.149999999999999" customHeight="1" x14ac:dyDescent="0.2">
      <c r="B40" s="135"/>
      <c r="C40" s="490"/>
      <c r="D40" s="491"/>
      <c r="E40" s="491"/>
      <c r="F40" s="491"/>
      <c r="G40" s="491"/>
      <c r="H40" s="491"/>
      <c r="I40" s="491"/>
      <c r="J40" s="491"/>
      <c r="K40" s="491"/>
      <c r="L40" s="491"/>
      <c r="M40" s="153" t="s">
        <v>42</v>
      </c>
      <c r="N40" s="128" t="s">
        <v>301</v>
      </c>
      <c r="O40" s="128"/>
      <c r="P40" s="128"/>
      <c r="Q40" s="127"/>
      <c r="R40" s="127"/>
      <c r="S40" s="127"/>
      <c r="T40" s="127"/>
      <c r="U40" s="127"/>
      <c r="V40" s="127"/>
      <c r="W40" s="127"/>
      <c r="X40" s="127"/>
      <c r="Y40" s="152"/>
      <c r="Z40" s="128"/>
      <c r="AA40" s="127"/>
      <c r="AB40" s="192"/>
      <c r="AC40" s="192"/>
      <c r="AD40" s="192"/>
      <c r="AE40" s="192"/>
      <c r="AF40" s="192"/>
      <c r="AG40" s="127"/>
      <c r="AH40" s="226"/>
    </row>
    <row r="41" spans="2:34" s="120" customFormat="1" ht="9" customHeight="1" x14ac:dyDescent="0.2">
      <c r="B41" s="135"/>
      <c r="C41" s="125"/>
      <c r="D41" s="125"/>
      <c r="E41" s="125"/>
      <c r="F41" s="125"/>
      <c r="G41" s="125"/>
      <c r="H41" s="125"/>
      <c r="I41" s="125"/>
      <c r="J41" s="125"/>
      <c r="K41" s="125"/>
      <c r="L41" s="125"/>
      <c r="M41" s="134"/>
      <c r="Q41" s="141"/>
      <c r="R41" s="141"/>
      <c r="S41" s="141"/>
      <c r="T41" s="141"/>
      <c r="U41" s="141"/>
      <c r="V41" s="141"/>
      <c r="W41" s="141"/>
      <c r="X41" s="141"/>
      <c r="Y41" s="134"/>
      <c r="AA41" s="141"/>
      <c r="AB41" s="141"/>
      <c r="AC41" s="141"/>
      <c r="AD41" s="141"/>
      <c r="AE41" s="141"/>
      <c r="AF41" s="141"/>
      <c r="AG41" s="141"/>
      <c r="AH41" s="189"/>
    </row>
    <row r="42" spans="2:34" s="120" customFormat="1" ht="20.149999999999999" customHeight="1" x14ac:dyDescent="0.2">
      <c r="B42" s="201"/>
      <c r="C42" s="539" t="s">
        <v>300</v>
      </c>
      <c r="D42" s="539"/>
      <c r="E42" s="539"/>
      <c r="F42" s="539"/>
      <c r="G42" s="539"/>
      <c r="H42" s="539"/>
      <c r="I42" s="539"/>
      <c r="J42" s="539"/>
      <c r="K42" s="540"/>
      <c r="L42" s="541"/>
      <c r="M42" s="541"/>
      <c r="N42" s="541"/>
      <c r="O42" s="541"/>
      <c r="P42" s="541"/>
      <c r="Q42" s="541"/>
      <c r="R42" s="225" t="s">
        <v>130</v>
      </c>
      <c r="S42" s="541"/>
      <c r="T42" s="541"/>
      <c r="U42" s="541"/>
      <c r="V42" s="541"/>
      <c r="W42" s="541"/>
      <c r="X42" s="541"/>
      <c r="Y42" s="541"/>
      <c r="Z42" s="225" t="s">
        <v>299</v>
      </c>
      <c r="AA42" s="541"/>
      <c r="AB42" s="541"/>
      <c r="AC42" s="541"/>
      <c r="AD42" s="541"/>
      <c r="AE42" s="541"/>
      <c r="AF42" s="541"/>
      <c r="AG42" s="224" t="s">
        <v>128</v>
      </c>
      <c r="AH42" s="223"/>
    </row>
    <row r="43" spans="2:34" s="120" customFormat="1" ht="10.5" customHeight="1" x14ac:dyDescent="0.2">
      <c r="B43" s="214"/>
      <c r="C43" s="131"/>
      <c r="D43" s="131"/>
      <c r="E43" s="131"/>
      <c r="F43" s="131"/>
      <c r="G43" s="131"/>
      <c r="H43" s="131"/>
      <c r="I43" s="131"/>
      <c r="J43" s="131"/>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1"/>
    </row>
    <row r="44" spans="2:34" s="120" customFormat="1" ht="6" customHeight="1" x14ac:dyDescent="0.2">
      <c r="B44" s="125"/>
      <c r="C44" s="125"/>
      <c r="D44" s="125"/>
      <c r="E44" s="125"/>
      <c r="F44" s="125"/>
      <c r="X44" s="124"/>
      <c r="Y44" s="124"/>
    </row>
    <row r="45" spans="2:34" s="120" customFormat="1" x14ac:dyDescent="0.2">
      <c r="B45" s="542" t="s">
        <v>98</v>
      </c>
      <c r="C45" s="542"/>
      <c r="D45" s="123" t="s">
        <v>97</v>
      </c>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row>
    <row r="46" spans="2:34" s="120" customFormat="1" ht="13.5" customHeight="1" x14ac:dyDescent="0.2">
      <c r="B46" s="542" t="s">
        <v>96</v>
      </c>
      <c r="C46" s="542"/>
      <c r="D46" s="543" t="s">
        <v>298</v>
      </c>
      <c r="E46" s="543"/>
      <c r="F46" s="543"/>
      <c r="G46" s="543"/>
      <c r="H46" s="543"/>
      <c r="I46" s="543"/>
      <c r="J46" s="543"/>
      <c r="K46" s="543"/>
      <c r="L46" s="543"/>
      <c r="M46" s="543"/>
      <c r="N46" s="543"/>
      <c r="O46" s="543"/>
      <c r="P46" s="543"/>
      <c r="Q46" s="543"/>
      <c r="R46" s="543"/>
      <c r="S46" s="543"/>
      <c r="T46" s="543"/>
      <c r="U46" s="543"/>
      <c r="V46" s="543"/>
      <c r="W46" s="543"/>
      <c r="X46" s="543"/>
      <c r="Y46" s="543"/>
      <c r="Z46" s="543"/>
      <c r="AA46" s="543"/>
      <c r="AB46" s="543"/>
      <c r="AC46" s="543"/>
      <c r="AD46" s="543"/>
      <c r="AE46" s="543"/>
      <c r="AF46" s="543"/>
      <c r="AG46" s="543"/>
      <c r="AH46" s="543"/>
    </row>
    <row r="47" spans="2:34" s="120" customFormat="1" ht="13.5" customHeight="1" x14ac:dyDescent="0.2">
      <c r="B47" s="220"/>
      <c r="C47" s="220"/>
      <c r="D47" s="543"/>
      <c r="E47" s="543"/>
      <c r="F47" s="543"/>
      <c r="G47" s="543"/>
      <c r="H47" s="543"/>
      <c r="I47" s="543"/>
      <c r="J47" s="543"/>
      <c r="K47" s="543"/>
      <c r="L47" s="543"/>
      <c r="M47" s="543"/>
      <c r="N47" s="543"/>
      <c r="O47" s="543"/>
      <c r="P47" s="543"/>
      <c r="Q47" s="543"/>
      <c r="R47" s="543"/>
      <c r="S47" s="543"/>
      <c r="T47" s="543"/>
      <c r="U47" s="543"/>
      <c r="V47" s="543"/>
      <c r="W47" s="543"/>
      <c r="X47" s="543"/>
      <c r="Y47" s="543"/>
      <c r="Z47" s="543"/>
      <c r="AA47" s="543"/>
      <c r="AB47" s="543"/>
      <c r="AC47" s="543"/>
      <c r="AD47" s="543"/>
      <c r="AE47" s="543"/>
      <c r="AF47" s="543"/>
      <c r="AG47" s="543"/>
      <c r="AH47" s="543"/>
    </row>
    <row r="48" spans="2:34" s="120" customFormat="1" x14ac:dyDescent="0.2">
      <c r="B48" s="542" t="s">
        <v>95</v>
      </c>
      <c r="C48" s="542"/>
      <c r="D48" s="122" t="s">
        <v>297</v>
      </c>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row>
    <row r="49" spans="1:37" ht="13.5" customHeight="1" x14ac:dyDescent="0.2">
      <c r="B49" s="542" t="s">
        <v>296</v>
      </c>
      <c r="C49" s="542"/>
      <c r="D49" s="543" t="s">
        <v>295</v>
      </c>
      <c r="E49" s="543"/>
      <c r="F49" s="543"/>
      <c r="G49" s="543"/>
      <c r="H49" s="543"/>
      <c r="I49" s="543"/>
      <c r="J49" s="543"/>
      <c r="K49" s="543"/>
      <c r="L49" s="543"/>
      <c r="M49" s="543"/>
      <c r="N49" s="543"/>
      <c r="O49" s="543"/>
      <c r="P49" s="543"/>
      <c r="Q49" s="543"/>
      <c r="R49" s="543"/>
      <c r="S49" s="543"/>
      <c r="T49" s="543"/>
      <c r="U49" s="543"/>
      <c r="V49" s="543"/>
      <c r="W49" s="543"/>
      <c r="X49" s="543"/>
      <c r="Y49" s="543"/>
      <c r="Z49" s="543"/>
      <c r="AA49" s="543"/>
      <c r="AB49" s="543"/>
      <c r="AC49" s="543"/>
      <c r="AD49" s="543"/>
      <c r="AE49" s="543"/>
      <c r="AF49" s="543"/>
      <c r="AG49" s="543"/>
      <c r="AH49" s="543"/>
    </row>
    <row r="50" spans="1:37" s="119" customFormat="1" ht="25.15" customHeight="1" x14ac:dyDescent="0.2">
      <c r="B50" s="134"/>
      <c r="C50" s="141"/>
      <c r="D50" s="543"/>
      <c r="E50" s="543"/>
      <c r="F50" s="543"/>
      <c r="G50" s="543"/>
      <c r="H50" s="543"/>
      <c r="I50" s="543"/>
      <c r="J50" s="543"/>
      <c r="K50" s="543"/>
      <c r="L50" s="543"/>
      <c r="M50" s="543"/>
      <c r="N50" s="543"/>
      <c r="O50" s="543"/>
      <c r="P50" s="543"/>
      <c r="Q50" s="543"/>
      <c r="R50" s="543"/>
      <c r="S50" s="543"/>
      <c r="T50" s="543"/>
      <c r="U50" s="543"/>
      <c r="V50" s="543"/>
      <c r="W50" s="543"/>
      <c r="X50" s="543"/>
      <c r="Y50" s="543"/>
      <c r="Z50" s="543"/>
      <c r="AA50" s="543"/>
      <c r="AB50" s="543"/>
      <c r="AC50" s="543"/>
      <c r="AD50" s="543"/>
      <c r="AE50" s="543"/>
      <c r="AF50" s="543"/>
      <c r="AG50" s="543"/>
      <c r="AH50" s="543"/>
    </row>
    <row r="51" spans="1:37" s="119" customFormat="1" ht="13.5" customHeight="1" x14ac:dyDescent="0.2">
      <c r="A51" s="191"/>
      <c r="B51" s="213" t="s">
        <v>294</v>
      </c>
      <c r="C51" s="213"/>
      <c r="D51" s="538" t="s">
        <v>293</v>
      </c>
      <c r="E51" s="538"/>
      <c r="F51" s="538"/>
      <c r="G51" s="538"/>
      <c r="H51" s="538"/>
      <c r="I51" s="538"/>
      <c r="J51" s="538"/>
      <c r="K51" s="538"/>
      <c r="L51" s="538"/>
      <c r="M51" s="538"/>
      <c r="N51" s="538"/>
      <c r="O51" s="538"/>
      <c r="P51" s="538"/>
      <c r="Q51" s="538"/>
      <c r="R51" s="538"/>
      <c r="S51" s="538"/>
      <c r="T51" s="538"/>
      <c r="U51" s="538"/>
      <c r="V51" s="538"/>
      <c r="W51" s="538"/>
      <c r="X51" s="538"/>
      <c r="Y51" s="538"/>
      <c r="Z51" s="538"/>
      <c r="AA51" s="538"/>
      <c r="AB51" s="538"/>
      <c r="AC51" s="538"/>
      <c r="AD51" s="538"/>
      <c r="AE51" s="538"/>
      <c r="AF51" s="538"/>
      <c r="AG51" s="538"/>
      <c r="AH51" s="538"/>
      <c r="AI51" s="191"/>
      <c r="AJ51" s="191"/>
      <c r="AK51" s="191"/>
    </row>
    <row r="52" spans="1:37" s="119" customFormat="1" x14ac:dyDescent="0.2">
      <c r="A52" s="191"/>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1"/>
    </row>
    <row r="53" spans="1:37" s="119" customFormat="1" x14ac:dyDescent="0.2">
      <c r="A53" s="191"/>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91"/>
    </row>
    <row r="54" spans="1:37" s="119" customFormat="1" x14ac:dyDescent="0.2">
      <c r="A54" s="191"/>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1"/>
    </row>
    <row r="122" spans="3:7" x14ac:dyDescent="0.2">
      <c r="C122" s="118"/>
      <c r="D122" s="118"/>
      <c r="E122" s="118"/>
      <c r="F122" s="118"/>
      <c r="G122" s="118"/>
    </row>
    <row r="123" spans="3:7" x14ac:dyDescent="0.2">
      <c r="C123" s="117"/>
    </row>
  </sheetData>
  <mergeCells count="40">
    <mergeCell ref="AA18:AG18"/>
    <mergeCell ref="C19:Z19"/>
    <mergeCell ref="C22:Z22"/>
    <mergeCell ref="AA22:AG22"/>
    <mergeCell ref="Z3:AA3"/>
    <mergeCell ref="AC3:AD3"/>
    <mergeCell ref="AF3:AG3"/>
    <mergeCell ref="B5:AH5"/>
    <mergeCell ref="B7:F7"/>
    <mergeCell ref="B8:F8"/>
    <mergeCell ref="B9:F12"/>
    <mergeCell ref="B13:F14"/>
    <mergeCell ref="C23:Z23"/>
    <mergeCell ref="C24:L25"/>
    <mergeCell ref="C18:Z18"/>
    <mergeCell ref="C37:Z37"/>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3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3DD9C-BF5D-45D9-BE1F-FF1224515C8A}">
  <sheetPr codeName="Sheet29">
    <tabColor rgb="FF0070C0"/>
  </sheetPr>
  <dimension ref="B2:AB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1.08984375" style="120" customWidth="1"/>
    <col min="4" max="4" width="4" style="134"/>
    <col min="5"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326</v>
      </c>
      <c r="C2" s="191"/>
      <c r="D2" s="202"/>
      <c r="E2" s="191"/>
      <c r="F2" s="191"/>
      <c r="G2" s="191"/>
      <c r="H2" s="191"/>
      <c r="I2" s="191"/>
      <c r="J2" s="191"/>
      <c r="K2" s="191"/>
      <c r="L2" s="191"/>
      <c r="M2" s="191"/>
      <c r="N2" s="191"/>
      <c r="O2" s="191"/>
      <c r="P2" s="191"/>
      <c r="Q2" s="191"/>
      <c r="R2" s="191"/>
      <c r="S2" s="191"/>
      <c r="T2" s="191"/>
      <c r="U2" s="191"/>
      <c r="V2" s="191"/>
      <c r="W2" s="191"/>
      <c r="X2" s="191"/>
      <c r="Y2" s="191"/>
    </row>
    <row r="4" spans="2:28" x14ac:dyDescent="0.2">
      <c r="B4" s="522" t="s">
        <v>160</v>
      </c>
      <c r="C4" s="522"/>
      <c r="D4" s="522"/>
      <c r="E4" s="522"/>
      <c r="F4" s="522"/>
      <c r="G4" s="522"/>
      <c r="H4" s="522"/>
      <c r="I4" s="522"/>
      <c r="J4" s="522"/>
      <c r="K4" s="522"/>
      <c r="L4" s="522"/>
      <c r="M4" s="522"/>
      <c r="N4" s="522"/>
      <c r="O4" s="522"/>
      <c r="P4" s="522"/>
      <c r="Q4" s="522"/>
      <c r="R4" s="522"/>
      <c r="S4" s="522"/>
      <c r="T4" s="522"/>
      <c r="U4" s="522"/>
      <c r="V4" s="522"/>
      <c r="W4" s="522"/>
      <c r="X4" s="522"/>
      <c r="Y4" s="522"/>
    </row>
    <row r="6" spans="2:28" ht="23.25" customHeight="1" x14ac:dyDescent="0.2">
      <c r="B6" s="495" t="s">
        <v>11</v>
      </c>
      <c r="C6" s="495"/>
      <c r="D6" s="495"/>
      <c r="E6" s="495"/>
      <c r="F6" s="495"/>
      <c r="G6" s="502"/>
      <c r="H6" s="503"/>
      <c r="I6" s="503"/>
      <c r="J6" s="503"/>
      <c r="K6" s="503"/>
      <c r="L6" s="503"/>
      <c r="M6" s="503"/>
      <c r="N6" s="503"/>
      <c r="O6" s="503"/>
      <c r="P6" s="503"/>
      <c r="Q6" s="503"/>
      <c r="R6" s="503"/>
      <c r="S6" s="503"/>
      <c r="T6" s="503"/>
      <c r="U6" s="503"/>
      <c r="V6" s="503"/>
      <c r="W6" s="503"/>
      <c r="X6" s="503"/>
      <c r="Y6" s="553"/>
    </row>
    <row r="7" spans="2:28" ht="23.25" customHeight="1" x14ac:dyDescent="0.2">
      <c r="B7" s="495" t="s">
        <v>138</v>
      </c>
      <c r="C7" s="495"/>
      <c r="D7" s="495"/>
      <c r="E7" s="495"/>
      <c r="F7" s="495"/>
      <c r="G7" s="137" t="s">
        <v>42</v>
      </c>
      <c r="H7" s="172" t="s">
        <v>124</v>
      </c>
      <c r="I7" s="172"/>
      <c r="J7" s="172"/>
      <c r="K7" s="172"/>
      <c r="L7" s="137" t="s">
        <v>42</v>
      </c>
      <c r="M7" s="172" t="s">
        <v>123</v>
      </c>
      <c r="N7" s="172"/>
      <c r="O7" s="172"/>
      <c r="P7" s="172"/>
      <c r="Q7" s="137" t="s">
        <v>42</v>
      </c>
      <c r="R7" s="172" t="s">
        <v>122</v>
      </c>
      <c r="S7" s="172"/>
      <c r="T7" s="172"/>
      <c r="U7" s="172"/>
      <c r="V7" s="172"/>
      <c r="W7" s="155"/>
      <c r="X7" s="155"/>
      <c r="Y7" s="142"/>
    </row>
    <row r="9" spans="2:28" x14ac:dyDescent="0.2">
      <c r="B9" s="149"/>
      <c r="C9" s="148"/>
      <c r="D9" s="150"/>
      <c r="E9" s="148"/>
      <c r="F9" s="148"/>
      <c r="G9" s="148"/>
      <c r="H9" s="148"/>
      <c r="I9" s="148"/>
      <c r="J9" s="148"/>
      <c r="K9" s="148"/>
      <c r="L9" s="148"/>
      <c r="M9" s="148"/>
      <c r="N9" s="148"/>
      <c r="O9" s="148"/>
      <c r="P9" s="148"/>
      <c r="Q9" s="148"/>
      <c r="R9" s="148"/>
      <c r="S9" s="148"/>
      <c r="T9" s="169"/>
      <c r="U9" s="148"/>
      <c r="V9" s="148"/>
      <c r="W9" s="148"/>
      <c r="X9" s="148"/>
      <c r="Y9" s="169"/>
      <c r="Z9" s="191"/>
      <c r="AA9" s="191"/>
      <c r="AB9" s="191"/>
    </row>
    <row r="10" spans="2:28" x14ac:dyDescent="0.2">
      <c r="B10" s="140" t="s">
        <v>159</v>
      </c>
      <c r="T10" s="187"/>
      <c r="V10" s="145" t="s">
        <v>104</v>
      </c>
      <c r="W10" s="145" t="s">
        <v>99</v>
      </c>
      <c r="X10" s="145" t="s">
        <v>103</v>
      </c>
      <c r="Y10" s="187"/>
      <c r="Z10" s="191"/>
      <c r="AA10" s="191"/>
      <c r="AB10" s="191"/>
    </row>
    <row r="11" spans="2:28" x14ac:dyDescent="0.2">
      <c r="B11" s="140"/>
      <c r="T11" s="187"/>
      <c r="Y11" s="187"/>
      <c r="Z11" s="191"/>
      <c r="AA11" s="191"/>
      <c r="AB11" s="191"/>
    </row>
    <row r="12" spans="2:28" ht="17.25" customHeight="1" x14ac:dyDescent="0.2">
      <c r="B12" s="140"/>
      <c r="D12" s="134" t="s">
        <v>102</v>
      </c>
      <c r="E12" s="555" t="s">
        <v>158</v>
      </c>
      <c r="F12" s="555"/>
      <c r="G12" s="555"/>
      <c r="H12" s="555"/>
      <c r="I12" s="555"/>
      <c r="J12" s="555"/>
      <c r="K12" s="555"/>
      <c r="L12" s="555"/>
      <c r="M12" s="555"/>
      <c r="N12" s="555"/>
      <c r="O12" s="555"/>
      <c r="P12" s="555"/>
      <c r="Q12" s="555"/>
      <c r="R12" s="555"/>
      <c r="S12" s="555"/>
      <c r="T12" s="556"/>
      <c r="V12" s="134" t="s">
        <v>42</v>
      </c>
      <c r="W12" s="134" t="s">
        <v>99</v>
      </c>
      <c r="X12" s="134" t="s">
        <v>42</v>
      </c>
      <c r="Y12" s="133"/>
    </row>
    <row r="13" spans="2:28" ht="10.5" customHeight="1" x14ac:dyDescent="0.2">
      <c r="B13" s="140"/>
      <c r="T13" s="187"/>
      <c r="V13" s="134"/>
      <c r="W13" s="134"/>
      <c r="X13" s="134"/>
      <c r="Y13" s="185"/>
    </row>
    <row r="14" spans="2:28" ht="30.75" customHeight="1" x14ac:dyDescent="0.2">
      <c r="B14" s="140"/>
      <c r="D14" s="134" t="s">
        <v>101</v>
      </c>
      <c r="E14" s="512" t="s">
        <v>157</v>
      </c>
      <c r="F14" s="512"/>
      <c r="G14" s="512"/>
      <c r="H14" s="512"/>
      <c r="I14" s="512"/>
      <c r="J14" s="512"/>
      <c r="K14" s="512"/>
      <c r="L14" s="512"/>
      <c r="M14" s="512"/>
      <c r="N14" s="512"/>
      <c r="O14" s="512"/>
      <c r="P14" s="512"/>
      <c r="Q14" s="512"/>
      <c r="R14" s="512"/>
      <c r="S14" s="512"/>
      <c r="T14" s="513"/>
      <c r="V14" s="134" t="s">
        <v>42</v>
      </c>
      <c r="W14" s="134" t="s">
        <v>99</v>
      </c>
      <c r="X14" s="134" t="s">
        <v>42</v>
      </c>
      <c r="Y14" s="133"/>
    </row>
    <row r="15" spans="2:28" ht="9" customHeight="1" x14ac:dyDescent="0.2">
      <c r="B15" s="140"/>
      <c r="T15" s="187"/>
      <c r="V15" s="134"/>
      <c r="W15" s="134"/>
      <c r="X15" s="134"/>
      <c r="Y15" s="185"/>
    </row>
    <row r="16" spans="2:28" ht="41.25" customHeight="1" x14ac:dyDescent="0.2">
      <c r="B16" s="140"/>
      <c r="D16" s="134" t="s">
        <v>109</v>
      </c>
      <c r="E16" s="512" t="s">
        <v>156</v>
      </c>
      <c r="F16" s="512"/>
      <c r="G16" s="512"/>
      <c r="H16" s="512"/>
      <c r="I16" s="512"/>
      <c r="J16" s="512"/>
      <c r="K16" s="512"/>
      <c r="L16" s="512"/>
      <c r="M16" s="512"/>
      <c r="N16" s="512"/>
      <c r="O16" s="512"/>
      <c r="P16" s="512"/>
      <c r="Q16" s="512"/>
      <c r="R16" s="512"/>
      <c r="S16" s="512"/>
      <c r="T16" s="513"/>
      <c r="V16" s="134" t="s">
        <v>42</v>
      </c>
      <c r="W16" s="134" t="s">
        <v>99</v>
      </c>
      <c r="X16" s="134" t="s">
        <v>42</v>
      </c>
      <c r="Y16" s="133"/>
    </row>
    <row r="17" spans="2:28" ht="7.5" customHeight="1" x14ac:dyDescent="0.2">
      <c r="B17" s="140"/>
      <c r="T17" s="187"/>
      <c r="V17" s="141"/>
      <c r="W17" s="141"/>
      <c r="X17" s="141"/>
      <c r="Y17" s="133"/>
    </row>
    <row r="18" spans="2:28" ht="17.25" customHeight="1" x14ac:dyDescent="0.2">
      <c r="B18" s="140"/>
      <c r="D18" s="134" t="s">
        <v>142</v>
      </c>
      <c r="E18" s="555" t="s">
        <v>155</v>
      </c>
      <c r="F18" s="555"/>
      <c r="G18" s="555"/>
      <c r="H18" s="555"/>
      <c r="I18" s="555"/>
      <c r="J18" s="555"/>
      <c r="K18" s="555"/>
      <c r="L18" s="555"/>
      <c r="M18" s="555"/>
      <c r="N18" s="555"/>
      <c r="O18" s="555"/>
      <c r="P18" s="555"/>
      <c r="Q18" s="555"/>
      <c r="R18" s="555"/>
      <c r="S18" s="555"/>
      <c r="T18" s="556"/>
      <c r="V18" s="134" t="s">
        <v>42</v>
      </c>
      <c r="W18" s="134" t="s">
        <v>99</v>
      </c>
      <c r="X18" s="134" t="s">
        <v>42</v>
      </c>
      <c r="Y18" s="133"/>
    </row>
    <row r="19" spans="2:28" ht="6.75" customHeight="1" x14ac:dyDescent="0.2">
      <c r="B19" s="140"/>
      <c r="T19" s="187"/>
      <c r="Y19" s="187"/>
    </row>
    <row r="20" spans="2:28" ht="36" customHeight="1" x14ac:dyDescent="0.2">
      <c r="B20" s="140"/>
      <c r="D20" s="134" t="s">
        <v>154</v>
      </c>
      <c r="E20" s="512" t="s">
        <v>153</v>
      </c>
      <c r="F20" s="512"/>
      <c r="G20" s="512"/>
      <c r="H20" s="512"/>
      <c r="I20" s="512"/>
      <c r="J20" s="512"/>
      <c r="K20" s="512"/>
      <c r="L20" s="512"/>
      <c r="M20" s="512"/>
      <c r="N20" s="512"/>
      <c r="O20" s="512"/>
      <c r="P20" s="512"/>
      <c r="Q20" s="512"/>
      <c r="R20" s="512"/>
      <c r="S20" s="512"/>
      <c r="T20" s="513"/>
      <c r="V20" s="134" t="s">
        <v>42</v>
      </c>
      <c r="W20" s="134" t="s">
        <v>99</v>
      </c>
      <c r="X20" s="134" t="s">
        <v>42</v>
      </c>
      <c r="Y20" s="133"/>
    </row>
    <row r="21" spans="2:28" ht="6.75" customHeight="1" x14ac:dyDescent="0.2">
      <c r="B21" s="129"/>
      <c r="C21" s="128"/>
      <c r="D21" s="152"/>
      <c r="E21" s="128"/>
      <c r="F21" s="128"/>
      <c r="G21" s="128"/>
      <c r="H21" s="128"/>
      <c r="I21" s="128"/>
      <c r="J21" s="128"/>
      <c r="K21" s="128"/>
      <c r="L21" s="128"/>
      <c r="M21" s="128"/>
      <c r="N21" s="128"/>
      <c r="O21" s="128"/>
      <c r="P21" s="128"/>
      <c r="Q21" s="128"/>
      <c r="R21" s="128"/>
      <c r="S21" s="128"/>
      <c r="T21" s="136"/>
      <c r="U21" s="128"/>
      <c r="V21" s="128"/>
      <c r="W21" s="128"/>
      <c r="X21" s="128"/>
      <c r="Y21" s="136"/>
    </row>
    <row r="22" spans="2:28" ht="6.75" customHeight="1" x14ac:dyDescent="0.2"/>
    <row r="23" spans="2:28" ht="35.25" customHeight="1" x14ac:dyDescent="0.2">
      <c r="B23" s="522" t="s">
        <v>148</v>
      </c>
      <c r="C23" s="522"/>
      <c r="D23" s="522"/>
      <c r="E23" s="512" t="s">
        <v>152</v>
      </c>
      <c r="F23" s="512"/>
      <c r="G23" s="512"/>
      <c r="H23" s="512"/>
      <c r="I23" s="512"/>
      <c r="J23" s="512"/>
      <c r="K23" s="512"/>
      <c r="L23" s="512"/>
      <c r="M23" s="512"/>
      <c r="N23" s="512"/>
      <c r="O23" s="512"/>
      <c r="P23" s="512"/>
      <c r="Q23" s="512"/>
      <c r="R23" s="512"/>
      <c r="S23" s="512"/>
      <c r="T23" s="512"/>
      <c r="U23" s="512"/>
      <c r="V23" s="512"/>
      <c r="W23" s="512"/>
      <c r="X23" s="512"/>
      <c r="Y23" s="512"/>
    </row>
    <row r="24" spans="2:28" ht="24.75" customHeight="1" x14ac:dyDescent="0.2">
      <c r="B24" s="522" t="s">
        <v>151</v>
      </c>
      <c r="C24" s="522"/>
      <c r="D24" s="522"/>
      <c r="E24" s="512" t="s">
        <v>132</v>
      </c>
      <c r="F24" s="512"/>
      <c r="G24" s="512"/>
      <c r="H24" s="512"/>
      <c r="I24" s="512"/>
      <c r="J24" s="512"/>
      <c r="K24" s="512"/>
      <c r="L24" s="512"/>
      <c r="M24" s="512"/>
      <c r="N24" s="512"/>
      <c r="O24" s="512"/>
      <c r="P24" s="512"/>
      <c r="Q24" s="512"/>
      <c r="R24" s="512"/>
      <c r="S24" s="512"/>
      <c r="T24" s="512"/>
      <c r="U24" s="512"/>
      <c r="V24" s="512"/>
      <c r="W24" s="512"/>
      <c r="X24" s="512"/>
      <c r="Y24" s="512"/>
      <c r="Z24" s="184"/>
    </row>
    <row r="25" spans="2:28" ht="7.5" customHeight="1" x14ac:dyDescent="0.2">
      <c r="K25" s="191"/>
      <c r="L25" s="191"/>
      <c r="M25" s="191"/>
      <c r="N25" s="191"/>
      <c r="O25" s="191"/>
      <c r="P25" s="191"/>
      <c r="Q25" s="191"/>
      <c r="R25" s="191"/>
      <c r="S25" s="191"/>
      <c r="T25" s="191"/>
      <c r="U25" s="191"/>
      <c r="V25" s="191"/>
      <c r="W25" s="191"/>
      <c r="X25" s="191"/>
      <c r="Y25" s="191"/>
      <c r="Z25" s="191"/>
      <c r="AA25" s="191"/>
      <c r="AB25" s="191"/>
    </row>
    <row r="122" spans="3:7" x14ac:dyDescent="0.2">
      <c r="C122" s="128"/>
      <c r="D122" s="152"/>
      <c r="E122" s="128"/>
      <c r="F122" s="128"/>
      <c r="G122" s="128"/>
    </row>
    <row r="123" spans="3:7" x14ac:dyDescent="0.2">
      <c r="C123" s="148"/>
    </row>
  </sheetData>
  <mergeCells count="13">
    <mergeCell ref="E20:T20"/>
    <mergeCell ref="B23:D23"/>
    <mergeCell ref="E23:Y23"/>
    <mergeCell ref="B24:D24"/>
    <mergeCell ref="E24:Y24"/>
    <mergeCell ref="E14:T14"/>
    <mergeCell ref="E16:T16"/>
    <mergeCell ref="E18:T18"/>
    <mergeCell ref="B4:Y4"/>
    <mergeCell ref="B6:F6"/>
    <mergeCell ref="G6:Y6"/>
    <mergeCell ref="B7:F7"/>
    <mergeCell ref="E12:T12"/>
  </mergeCells>
  <phoneticPr fontId="31"/>
  <dataValidations count="1">
    <dataValidation type="list" allowBlank="1" showInputMessage="1" showErrorMessage="1" sqref="V12 X12 V14 X14 V16 X16 V18 X18 V20 X20 G7 L7 Q7" xr:uid="{7D035C1B-8A3B-4CD2-96A6-9AC3F1C7F515}">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添付書類一覧表（ＧＨ)</vt:lpstr>
      <vt:lpstr>勤務形態一覧表</vt:lpstr>
      <vt:lpstr>シフト記号票</vt:lpstr>
      <vt:lpstr>様式1-3 サービス提供体制強化加算届出書</vt:lpstr>
      <vt:lpstr>参考計算書（Ａ）有資格者の割合の計算用</vt:lpstr>
      <vt:lpstr>参考計算書（Ｂ）勤続７年以上職員の割合の計算用</vt:lpstr>
      <vt:lpstr>参考計算書（Ｃ）常勤職員の割合の計算用</vt:lpstr>
      <vt:lpstr>様式7　高齢者施設等感染対策向上に係る届出書</vt:lpstr>
      <vt:lpstr>様式13　看取り看護加算に係る届出書（ＧＨ）</vt:lpstr>
      <vt:lpstr>様式15　認知症専門ケア加算に係る届出書（ＧＨ）</vt:lpstr>
      <vt:lpstr>様式20　夜間支援体制加算に係る届出書（ＧＨ）</vt:lpstr>
      <vt:lpstr>様式21‐1　医療連携体制加算（Ⅰ）に係る届出書（ＧＨ）</vt:lpstr>
      <vt:lpstr>様式21‐2　医療連携体制加算（Ⅱ）に係る届出書（ＧＨ）</vt:lpstr>
      <vt:lpstr>様式23　認知症チームケア推進加算に係る届出書</vt:lpstr>
      <vt:lpstr>様式24　生産性向上推進体制加算に係る届出書</vt:lpstr>
      <vt:lpstr>'参考計算書（Ａ）有資格者の割合の計算用'!Print_Area</vt:lpstr>
      <vt:lpstr>'参考計算書（Ｂ）勤続７年以上職員の割合の計算用'!Print_Area</vt:lpstr>
      <vt:lpstr>'参考計算書（Ｃ）常勤職員の割合の計算用'!Print_Area</vt:lpstr>
      <vt:lpstr>'添付書類一覧表（ＧＨ)'!Print_Area</vt:lpstr>
      <vt:lpstr>'様式1-3 サービス提供体制強化加算届出書'!Print_Area</vt:lpstr>
      <vt:lpstr>'様式13　看取り看護加算に係る届出書（ＧＨ）'!Print_Area</vt:lpstr>
      <vt:lpstr>'様式15　認知症専門ケア加算に係る届出書（ＧＨ）'!Print_Area</vt:lpstr>
      <vt:lpstr>'様式20　夜間支援体制加算に係る届出書（ＧＨ）'!Print_Area</vt:lpstr>
      <vt:lpstr>'様式21‐1　医療連携体制加算（Ⅰ）に係る届出書（ＧＨ）'!Print_Area</vt:lpstr>
      <vt:lpstr>'様式21‐2　医療連携体制加算（Ⅱ）に係る届出書（ＧＨ）'!Print_Area</vt:lpstr>
      <vt:lpstr>'様式7　高齢者施設等感染対策向上に係る届出書'!Print_Area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2024-09-24T05:24:27Z</cp:lastPrinted>
  <dcterms:created xsi:type="dcterms:W3CDTF">2022-03-23T02:04:04Z</dcterms:created>
  <dcterms:modified xsi:type="dcterms:W3CDTF">2025-03-13T01:03:01Z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